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A:\°Imkerei\BZV\Sammelbestellungen\Medikamentenbestellung 2025\"/>
    </mc:Choice>
  </mc:AlternateContent>
  <xr:revisionPtr revIDLastSave="0" documentId="13_ncr:1_{E85D899A-A7E2-45C2-BC81-A044E4C9F189}" xr6:coauthVersionLast="47" xr6:coauthVersionMax="47" xr10:uidLastSave="{00000000-0000-0000-0000-000000000000}"/>
  <bookViews>
    <workbookView xWindow="-108" yWindow="-108" windowWidth="23256" windowHeight="14856" xr2:uid="{00000000-000D-0000-FFFF-FFFF00000000}"/>
  </bookViews>
  <sheets>
    <sheet name="Seite 1" sheetId="1" r:id="rId1"/>
    <sheet name="Seite 2" sheetId="9" r:id="rId2"/>
    <sheet name="Seite 3" sheetId="10" r:id="rId3"/>
    <sheet name="Seite 4" sheetId="11" r:id="rId4"/>
    <sheet name="Summe Seite 1 bis 4" sheetId="5" r:id="rId5"/>
    <sheet name="Komissionierung" sheetId="29" r:id="rId6"/>
    <sheet name="Online- oder Einzelbestellung" sheetId="12" r:id="rId7"/>
    <sheet name="BeeVital Bestellung SuRo" sheetId="21" r:id="rId8"/>
    <sheet name="Andermatt Bestellung SURO" sheetId="14" r:id="rId9"/>
    <sheet name="Andermatt Bestellung Auerbach" sheetId="16" r:id="rId10"/>
    <sheet name="Andermatt Bestellung Königstein" sheetId="19" r:id="rId11"/>
    <sheet name="Andermatt Bestellung Vilseck" sheetId="15" r:id="rId12"/>
    <sheet name="Serumwerk Bestellung SuRo" sheetId="20" r:id="rId13"/>
    <sheet name="Serumwerk Bestellung Auerbach" sheetId="22" r:id="rId14"/>
    <sheet name="Serumwerk Bestellung Hirschau" sheetId="23" r:id="rId15"/>
    <sheet name="Serumwerk Bestellung Hohenburg" sheetId="24" r:id="rId16"/>
    <sheet name="Serumwerk Bestellung Illschwang" sheetId="25" r:id="rId17"/>
    <sheet name="Serumwerk Bestellung JuraHögen" sheetId="26" r:id="rId18"/>
    <sheet name="Serumwerk Bestellung Neukirchen" sheetId="27" r:id="rId19"/>
    <sheet name="Serumwerk Bestellung Vilseck" sheetId="28" r:id="rId20"/>
  </sheets>
  <definedNames>
    <definedName name="_xlnm.Print_Area" localSheetId="9">'Andermatt Bestellung Auerbach'!$A$1:$H$36</definedName>
    <definedName name="_xlnm.Print_Area" localSheetId="10">'Andermatt Bestellung Königstein'!$A$1:$H$36</definedName>
    <definedName name="_xlnm.Print_Area" localSheetId="8">'Andermatt Bestellung SURO'!$A$1:$H$36</definedName>
    <definedName name="_xlnm.Print_Area" localSheetId="11">'Andermatt Bestellung Vilseck'!$A$1:$H$36</definedName>
    <definedName name="_xlnm.Print_Area" localSheetId="7">'BeeVital Bestellung SuRo'!$A$1:$H$27</definedName>
    <definedName name="_xlnm.Print_Area" localSheetId="6">'Online- oder Einzelbestellung'!$A$1:$E$30</definedName>
    <definedName name="_xlnm.Print_Area" localSheetId="13">'Serumwerk Bestellung Auerbach'!$A$1:$H$28</definedName>
    <definedName name="_xlnm.Print_Area" localSheetId="14">'Serumwerk Bestellung Hirschau'!$A$1:$H$28</definedName>
    <definedName name="_xlnm.Print_Area" localSheetId="15">'Serumwerk Bestellung Hohenburg'!$A$1:$H$28</definedName>
    <definedName name="_xlnm.Print_Area" localSheetId="16">'Serumwerk Bestellung Illschwang'!$A$1:$H$28</definedName>
    <definedName name="_xlnm.Print_Area" localSheetId="17">'Serumwerk Bestellung JuraHögen'!$A$1:$H$28</definedName>
    <definedName name="_xlnm.Print_Area" localSheetId="18">'Serumwerk Bestellung Neukirchen'!$A$1:$H$28</definedName>
    <definedName name="_xlnm.Print_Area" localSheetId="12">'Serumwerk Bestellung SuRo'!$A$1:$H$29</definedName>
    <definedName name="_xlnm.Print_Area" localSheetId="19">'Serumwerk Bestellung Vilseck'!$A$1:$H$28</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3" i="5" l="1"/>
  <c r="S25" i="5"/>
  <c r="P23" i="10"/>
  <c r="Q23" i="10"/>
  <c r="T19" i="10"/>
  <c r="T20" i="10"/>
  <c r="T21" i="10"/>
  <c r="T22" i="10"/>
  <c r="T9" i="10"/>
  <c r="T10" i="10"/>
  <c r="T11" i="10"/>
  <c r="T12" i="10"/>
  <c r="T13" i="10"/>
  <c r="T14" i="10"/>
  <c r="T15" i="10"/>
  <c r="T16" i="10"/>
  <c r="T17" i="10"/>
  <c r="T18" i="10"/>
  <c r="P23" i="11"/>
  <c r="Q23" i="11"/>
  <c r="T9" i="11"/>
  <c r="T10" i="11"/>
  <c r="T11" i="11"/>
  <c r="T12" i="11"/>
  <c r="T13" i="11"/>
  <c r="T14" i="11"/>
  <c r="T15" i="11"/>
  <c r="T16" i="11"/>
  <c r="T17" i="11"/>
  <c r="T18" i="11"/>
  <c r="T19" i="11"/>
  <c r="T20" i="11"/>
  <c r="T21" i="11"/>
  <c r="T22" i="11"/>
  <c r="T8" i="11"/>
  <c r="T8" i="10"/>
  <c r="P23" i="9"/>
  <c r="N9" i="5" s="1"/>
  <c r="T18" i="9"/>
  <c r="T19" i="9"/>
  <c r="T20" i="9"/>
  <c r="T21" i="9"/>
  <c r="T22" i="9"/>
  <c r="T9" i="9"/>
  <c r="T10" i="9"/>
  <c r="T11" i="9"/>
  <c r="T12" i="9"/>
  <c r="T13" i="9"/>
  <c r="T14" i="9"/>
  <c r="T15" i="9"/>
  <c r="T16" i="9"/>
  <c r="T17" i="9"/>
  <c r="T8" i="9"/>
  <c r="T15" i="5"/>
  <c r="T16" i="5"/>
  <c r="T17" i="5"/>
  <c r="T18" i="5"/>
  <c r="T19" i="5"/>
  <c r="T20" i="5"/>
  <c r="T21" i="5"/>
  <c r="T22" i="5"/>
  <c r="T23" i="5"/>
  <c r="T14" i="5"/>
  <c r="Q23" i="5"/>
  <c r="Q14" i="5"/>
  <c r="Q15" i="5"/>
  <c r="Q16" i="5"/>
  <c r="Q17" i="5"/>
  <c r="Q18" i="5"/>
  <c r="Q19" i="5"/>
  <c r="Q20" i="5"/>
  <c r="Q21" i="5"/>
  <c r="Q22" i="5"/>
  <c r="N10" i="5"/>
  <c r="N11" i="5"/>
  <c r="O23" i="1"/>
  <c r="P23" i="1"/>
  <c r="N8" i="5" s="1"/>
  <c r="Q23" i="1"/>
  <c r="O8" i="5" s="1"/>
  <c r="F23" i="1"/>
  <c r="G23" i="1"/>
  <c r="H23" i="1"/>
  <c r="I23" i="1"/>
  <c r="J23" i="1"/>
  <c r="T16" i="1"/>
  <c r="T17" i="1"/>
  <c r="T18" i="1"/>
  <c r="T19" i="1"/>
  <c r="T20" i="1"/>
  <c r="T21" i="1"/>
  <c r="T22" i="1"/>
  <c r="T9" i="1"/>
  <c r="T10" i="1"/>
  <c r="T11" i="1"/>
  <c r="T12" i="1"/>
  <c r="T13" i="1"/>
  <c r="T14" i="1"/>
  <c r="T15" i="1"/>
  <c r="T8" i="1"/>
  <c r="H27" i="28"/>
  <c r="H26" i="28"/>
  <c r="H25" i="28"/>
  <c r="H24" i="28"/>
  <c r="H23" i="28"/>
  <c r="H22" i="28"/>
  <c r="H28" i="28" s="1"/>
  <c r="H27" i="27"/>
  <c r="H26" i="27"/>
  <c r="H25" i="27"/>
  <c r="H24" i="27"/>
  <c r="H23" i="27"/>
  <c r="H22" i="27"/>
  <c r="H27" i="26"/>
  <c r="H26" i="26"/>
  <c r="H25" i="26"/>
  <c r="H28" i="26" s="1"/>
  <c r="H24" i="26"/>
  <c r="H23" i="26"/>
  <c r="H22" i="26"/>
  <c r="H27" i="25"/>
  <c r="H26" i="25"/>
  <c r="H25" i="25"/>
  <c r="H24" i="25"/>
  <c r="H23" i="25"/>
  <c r="H22" i="25"/>
  <c r="H27" i="24"/>
  <c r="H26" i="24"/>
  <c r="H25" i="24"/>
  <c r="H24" i="24"/>
  <c r="H23" i="24"/>
  <c r="H22" i="24"/>
  <c r="H27" i="23"/>
  <c r="H26" i="23"/>
  <c r="H25" i="23"/>
  <c r="H24" i="23"/>
  <c r="H23" i="23"/>
  <c r="H22" i="23"/>
  <c r="H27" i="22"/>
  <c r="H26" i="22"/>
  <c r="H25" i="22"/>
  <c r="H24" i="22"/>
  <c r="H23" i="22"/>
  <c r="H22" i="22"/>
  <c r="H25" i="20"/>
  <c r="H29" i="15"/>
  <c r="H28" i="15"/>
  <c r="H27" i="15"/>
  <c r="H26" i="15"/>
  <c r="H25" i="15"/>
  <c r="H24" i="15"/>
  <c r="H23" i="15"/>
  <c r="H22" i="15"/>
  <c r="H29" i="19"/>
  <c r="H28" i="19"/>
  <c r="H27" i="19"/>
  <c r="H26" i="19"/>
  <c r="H25" i="19"/>
  <c r="H24" i="19"/>
  <c r="H23" i="19"/>
  <c r="H22" i="19"/>
  <c r="H29" i="16"/>
  <c r="H28" i="16"/>
  <c r="H27" i="16"/>
  <c r="H26" i="16"/>
  <c r="H25" i="16"/>
  <c r="H24" i="16"/>
  <c r="H23" i="16"/>
  <c r="H22" i="16"/>
  <c r="H34" i="14"/>
  <c r="H33" i="14"/>
  <c r="H32" i="14"/>
  <c r="H31" i="14"/>
  <c r="H30" i="14"/>
  <c r="H29" i="14"/>
  <c r="H28" i="14"/>
  <c r="H27" i="14"/>
  <c r="H26" i="14"/>
  <c r="H25" i="14"/>
  <c r="H24" i="14"/>
  <c r="H23" i="14"/>
  <c r="H22" i="14"/>
  <c r="H25" i="21"/>
  <c r="H24" i="21"/>
  <c r="H23" i="21"/>
  <c r="H22" i="21"/>
  <c r="H26" i="21" s="1"/>
  <c r="H27" i="20"/>
  <c r="H26" i="20"/>
  <c r="H24" i="20"/>
  <c r="H23" i="20"/>
  <c r="H22" i="20"/>
  <c r="N13" i="5" l="1"/>
  <c r="N25" i="5" s="1"/>
  <c r="H28" i="25"/>
  <c r="H28" i="24"/>
  <c r="H28" i="27"/>
  <c r="H28" i="22"/>
  <c r="H28" i="23"/>
  <c r="H35" i="14"/>
  <c r="H28" i="20"/>
  <c r="H34" i="19"/>
  <c r="H33" i="19"/>
  <c r="H32" i="19"/>
  <c r="H31" i="19"/>
  <c r="H30" i="19"/>
  <c r="H34" i="16"/>
  <c r="H33" i="16"/>
  <c r="H32" i="16"/>
  <c r="H31" i="16"/>
  <c r="H30" i="16"/>
  <c r="H34" i="15"/>
  <c r="H33" i="15"/>
  <c r="H32" i="15"/>
  <c r="H31" i="15"/>
  <c r="H30" i="15"/>
  <c r="H35" i="19" l="1"/>
  <c r="H35" i="16"/>
  <c r="H35" i="15"/>
  <c r="S15" i="5"/>
  <c r="S16" i="5"/>
  <c r="S17" i="5"/>
  <c r="S18" i="5"/>
  <c r="S19" i="5"/>
  <c r="S20" i="5"/>
  <c r="S21" i="5"/>
  <c r="S22" i="5"/>
  <c r="S23" i="5"/>
  <c r="S14" i="5"/>
  <c r="J15" i="5"/>
  <c r="J16" i="5"/>
  <c r="J17" i="5"/>
  <c r="J18" i="5"/>
  <c r="J19" i="5"/>
  <c r="J20" i="5"/>
  <c r="J21" i="5"/>
  <c r="J22" i="5"/>
  <c r="J23" i="5"/>
  <c r="J14" i="5"/>
  <c r="S23" i="11"/>
  <c r="R11" i="5" s="1"/>
  <c r="R23" i="11"/>
  <c r="P11" i="5" s="1"/>
  <c r="O11" i="5"/>
  <c r="O23" i="11"/>
  <c r="M11" i="5" s="1"/>
  <c r="N23" i="11"/>
  <c r="L11" i="5" s="1"/>
  <c r="M23" i="11"/>
  <c r="K11" i="5" s="1"/>
  <c r="L23" i="11"/>
  <c r="I11" i="5" s="1"/>
  <c r="K23" i="11"/>
  <c r="H11" i="5" s="1"/>
  <c r="J23" i="11"/>
  <c r="G11" i="5" s="1"/>
  <c r="I23" i="11"/>
  <c r="F11" i="5" s="1"/>
  <c r="H23" i="11"/>
  <c r="E11" i="5" s="1"/>
  <c r="G23" i="11"/>
  <c r="D11" i="5" s="1"/>
  <c r="F23" i="11"/>
  <c r="C11" i="5" s="1"/>
  <c r="E23" i="11"/>
  <c r="B11" i="5" s="1"/>
  <c r="S23" i="10"/>
  <c r="R10" i="5" s="1"/>
  <c r="R23" i="10"/>
  <c r="P10" i="5" s="1"/>
  <c r="O10" i="5"/>
  <c r="O23" i="10"/>
  <c r="M10" i="5" s="1"/>
  <c r="N23" i="10"/>
  <c r="L10" i="5" s="1"/>
  <c r="M23" i="10"/>
  <c r="K10" i="5" s="1"/>
  <c r="L23" i="10"/>
  <c r="I10" i="5" s="1"/>
  <c r="K23" i="10"/>
  <c r="H10" i="5" s="1"/>
  <c r="J23" i="10"/>
  <c r="G10" i="5" s="1"/>
  <c r="I23" i="10"/>
  <c r="F10" i="5" s="1"/>
  <c r="H23" i="10"/>
  <c r="E10" i="5" s="1"/>
  <c r="G23" i="10"/>
  <c r="D10" i="5" s="1"/>
  <c r="F23" i="10"/>
  <c r="C10" i="5" s="1"/>
  <c r="E23" i="10"/>
  <c r="B10" i="5" s="1"/>
  <c r="S23" i="9"/>
  <c r="R9" i="5" s="1"/>
  <c r="R23" i="9"/>
  <c r="P9" i="5" s="1"/>
  <c r="Q23" i="9"/>
  <c r="O9" i="5" s="1"/>
  <c r="O23" i="9"/>
  <c r="M9" i="5" s="1"/>
  <c r="N23" i="9"/>
  <c r="L9" i="5" s="1"/>
  <c r="M23" i="9"/>
  <c r="K9" i="5" s="1"/>
  <c r="L23" i="9"/>
  <c r="I9" i="5" s="1"/>
  <c r="K23" i="9"/>
  <c r="H9" i="5" s="1"/>
  <c r="J23" i="9"/>
  <c r="G9" i="5" s="1"/>
  <c r="I23" i="9"/>
  <c r="F9" i="5" s="1"/>
  <c r="H23" i="9"/>
  <c r="E9" i="5" s="1"/>
  <c r="G23" i="9"/>
  <c r="D9" i="5" s="1"/>
  <c r="F23" i="9"/>
  <c r="C9" i="5" s="1"/>
  <c r="E23" i="9"/>
  <c r="B9" i="5" s="1"/>
  <c r="D8" i="5"/>
  <c r="E8" i="5"/>
  <c r="F8" i="5"/>
  <c r="G8" i="5"/>
  <c r="K23" i="1"/>
  <c r="H8" i="5" s="1"/>
  <c r="L23" i="1"/>
  <c r="I8" i="5" s="1"/>
  <c r="M23" i="1"/>
  <c r="K8" i="5" s="1"/>
  <c r="N23" i="1"/>
  <c r="L8" i="5" s="1"/>
  <c r="M8" i="5"/>
  <c r="R23" i="1"/>
  <c r="P8" i="5" s="1"/>
  <c r="S23" i="1"/>
  <c r="R8" i="5" s="1"/>
  <c r="C8" i="5"/>
  <c r="O13" i="5" l="1"/>
  <c r="T10" i="5"/>
  <c r="M25" i="5"/>
  <c r="T9" i="5"/>
  <c r="T11" i="5"/>
  <c r="P13" i="5"/>
  <c r="F13" i="5"/>
  <c r="F25" i="5" s="1"/>
  <c r="G13" i="5"/>
  <c r="G25" i="5" s="1"/>
  <c r="H13" i="5"/>
  <c r="H25" i="5" s="1"/>
  <c r="I13" i="5"/>
  <c r="K13" i="5"/>
  <c r="C13" i="5"/>
  <c r="C25" i="5" s="1"/>
  <c r="L13" i="5"/>
  <c r="L25" i="5" s="1"/>
  <c r="T12" i="5" s="1"/>
  <c r="D13" i="5"/>
  <c r="D25" i="5" s="1"/>
  <c r="E13" i="5"/>
  <c r="E25" i="5" s="1"/>
  <c r="R13" i="5"/>
  <c r="S24" i="5" s="1"/>
  <c r="R25" i="5"/>
  <c r="M13" i="5"/>
  <c r="T23" i="9"/>
  <c r="I25" i="5"/>
  <c r="T23" i="10"/>
  <c r="P25" i="5"/>
  <c r="T23" i="11"/>
  <c r="E23" i="1"/>
  <c r="B8" i="5" s="1"/>
  <c r="O25" i="5" l="1"/>
  <c r="Q13" i="5"/>
  <c r="K25" i="5"/>
  <c r="B13" i="5"/>
  <c r="T8" i="5"/>
  <c r="B25" i="5"/>
  <c r="D24" i="5" s="1"/>
  <c r="J13" i="5"/>
  <c r="M24" i="5"/>
  <c r="T25" i="5"/>
  <c r="T23" i="1"/>
</calcChain>
</file>

<file path=xl/sharedStrings.xml><?xml version="1.0" encoding="utf-8"?>
<sst xmlns="http://schemas.openxmlformats.org/spreadsheetml/2006/main" count="972" uniqueCount="252">
  <si>
    <t xml:space="preserve">Name und Anschrift Ortsverein: </t>
  </si>
  <si>
    <r>
      <t xml:space="preserve"> Seite:  </t>
    </r>
    <r>
      <rPr>
        <b/>
        <sz val="18"/>
        <rFont val="Calibri"/>
        <family val="2"/>
        <scheme val="minor"/>
      </rPr>
      <t>1</t>
    </r>
  </si>
  <si>
    <t xml:space="preserve">  </t>
  </si>
  <si>
    <t>Serumwerk Bernburg (www.serumwerk.com) Versandkostenfrei,</t>
  </si>
  <si>
    <t>BeeVital</t>
  </si>
  <si>
    <t xml:space="preserve"> </t>
  </si>
  <si>
    <t xml:space="preserve">Ameisensäure  60 %
 ad. us. Vet. </t>
  </si>
  <si>
    <r>
      <t>Milchsäure 15 % 
ad. us.Vet.</t>
    </r>
    <r>
      <rPr>
        <b/>
        <sz val="10"/>
        <color rgb="FFFF0000"/>
        <rFont val="Calibri"/>
        <family val="2"/>
        <scheme val="minor"/>
      </rPr>
      <t>**</t>
    </r>
    <r>
      <rPr>
        <b/>
        <sz val="10"/>
        <rFont val="Calibri"/>
        <family val="2"/>
        <scheme val="minor"/>
      </rPr>
      <t xml:space="preserve"> </t>
    </r>
  </si>
  <si>
    <t xml:space="preserve">Preise in Euro (nur bei Sammelbest.)  </t>
  </si>
  <si>
    <t>Vorname/Name</t>
  </si>
  <si>
    <t>Packung</t>
  </si>
  <si>
    <t>1000ml</t>
  </si>
  <si>
    <t>275g</t>
  </si>
  <si>
    <t>1000g</t>
  </si>
  <si>
    <t>5000ml</t>
  </si>
  <si>
    <t>Beutel</t>
  </si>
  <si>
    <t>555ml</t>
  </si>
  <si>
    <t xml:space="preserve">Betrag  </t>
  </si>
  <si>
    <t xml:space="preserve">Summe der Gebinde  </t>
  </si>
  <si>
    <r>
      <t xml:space="preserve"> Seite:  </t>
    </r>
    <r>
      <rPr>
        <b/>
        <sz val="18"/>
        <rFont val="Calibri"/>
        <family val="2"/>
        <scheme val="minor"/>
      </rPr>
      <t>2</t>
    </r>
  </si>
  <si>
    <r>
      <t xml:space="preserve"> Seite:  </t>
    </r>
    <r>
      <rPr>
        <b/>
        <sz val="18"/>
        <rFont val="Calibri"/>
        <family val="2"/>
        <scheme val="minor"/>
      </rPr>
      <t>4</t>
    </r>
  </si>
  <si>
    <t>Andermatt BioVet A.G. (www.andermatt-biovet.de)</t>
  </si>
  <si>
    <t>Seite 1</t>
  </si>
  <si>
    <t>Seite 2</t>
  </si>
  <si>
    <t>Seite 3</t>
  </si>
  <si>
    <t>Seite 4</t>
  </si>
  <si>
    <t>Gefahrgutzuschlag</t>
  </si>
  <si>
    <t>Name</t>
  </si>
  <si>
    <t>Vorname</t>
  </si>
  <si>
    <t>IV Auerbach</t>
  </si>
  <si>
    <t>IV Hirschau</t>
  </si>
  <si>
    <t>IV Hohenburg</t>
  </si>
  <si>
    <t>IV Illschwang-Birgland</t>
  </si>
  <si>
    <t>IV Jura Högen</t>
  </si>
  <si>
    <t>IV Königstein</t>
  </si>
  <si>
    <t>IV Neukirchen</t>
  </si>
  <si>
    <t>IV Vilseck</t>
  </si>
  <si>
    <t>Summe Andermatt</t>
  </si>
  <si>
    <t>Summe Serumwerk</t>
  </si>
  <si>
    <t>Summe BeeVital</t>
  </si>
  <si>
    <r>
      <t xml:space="preserve">VarroMed              </t>
    </r>
    <r>
      <rPr>
        <i/>
        <sz val="9"/>
        <rFont val="Calibri"/>
        <family val="2"/>
        <scheme val="minor"/>
      </rPr>
      <t>Mindestabnahme 15 Flaschen/Lieferstelle</t>
    </r>
  </si>
  <si>
    <r>
      <t>Ameisensäure  60 % 
ad. us. Vet.</t>
    </r>
    <r>
      <rPr>
        <b/>
        <sz val="10"/>
        <color rgb="FFFF0000"/>
        <rFont val="Calibri"/>
        <family val="2"/>
        <scheme val="minor"/>
      </rPr>
      <t xml:space="preserve">*
</t>
    </r>
    <r>
      <rPr>
        <b/>
        <i/>
        <sz val="8"/>
        <color rgb="FFFF0000"/>
        <rFont val="Calibri"/>
        <family val="2"/>
        <scheme val="minor"/>
      </rPr>
      <t>+ ant. Gefahrgutzuschl.</t>
    </r>
  </si>
  <si>
    <r>
      <t xml:space="preserve">ApiLife Var Beutel 
</t>
    </r>
    <r>
      <rPr>
        <i/>
        <sz val="10"/>
        <rFont val="Calibri"/>
        <family val="2"/>
        <scheme val="minor"/>
      </rPr>
      <t>mit 2 Tafeln</t>
    </r>
    <r>
      <rPr>
        <b/>
        <sz val="10"/>
        <rFont val="Calibri"/>
        <family val="2"/>
        <scheme val="minor"/>
      </rPr>
      <t xml:space="preserve"> </t>
    </r>
  </si>
  <si>
    <t>bis 31.3.24</t>
  </si>
  <si>
    <r>
      <t xml:space="preserve">Thymovar 2 x 5 Plätt.
</t>
    </r>
    <r>
      <rPr>
        <i/>
        <sz val="9"/>
        <rFont val="Calibri"/>
        <family val="2"/>
        <scheme val="minor"/>
      </rPr>
      <t>Ideal für Ableger 
und MiniPlus</t>
    </r>
  </si>
  <si>
    <r>
      <t xml:space="preserve">Formicpro 2 x 2 Str.
</t>
    </r>
    <r>
      <rPr>
        <i/>
        <sz val="9"/>
        <rFont val="Calibri"/>
        <family val="2"/>
        <scheme val="minor"/>
      </rPr>
      <t>Anwendungsfertige Ameisensäurestreifen</t>
    </r>
  </si>
  <si>
    <r>
      <t xml:space="preserve">Formicpro 10 x 2 Str.
</t>
    </r>
    <r>
      <rPr>
        <i/>
        <sz val="9"/>
        <rFont val="Calibri"/>
        <family val="2"/>
        <scheme val="minor"/>
      </rPr>
      <t>Anwendungsfertige Ameisensäurestreifen</t>
    </r>
  </si>
  <si>
    <r>
      <t xml:space="preserve">Oxuvar 5,7% 275 g
</t>
    </r>
    <r>
      <rPr>
        <i/>
        <sz val="9"/>
        <rFont val="Calibri"/>
        <family val="2"/>
        <scheme val="minor"/>
      </rPr>
      <t>Oxalsäure, Träufel- Sprühbehandlung für     10 - 15 Völker</t>
    </r>
  </si>
  <si>
    <r>
      <t xml:space="preserve">Formivar 60% 
ad us vet., Lösung                             </t>
    </r>
    <r>
      <rPr>
        <i/>
        <sz val="9"/>
        <rFont val="Calibri"/>
        <family val="2"/>
        <scheme val="minor"/>
      </rPr>
      <t>1 Liter Ameisensäur</t>
    </r>
    <r>
      <rPr>
        <i/>
        <sz val="10"/>
        <rFont val="Calibri"/>
        <family val="2"/>
        <scheme val="minor"/>
      </rPr>
      <t>e</t>
    </r>
  </si>
  <si>
    <r>
      <t xml:space="preserve">Oxuvar 5,7% 1000 g
</t>
    </r>
    <r>
      <rPr>
        <i/>
        <sz val="9"/>
        <rFont val="Calibri"/>
        <family val="2"/>
        <scheme val="minor"/>
      </rPr>
      <t>Oxalsäure, Träufel- Sprühbehandlung für    40 - 50 Völker</t>
    </r>
  </si>
  <si>
    <t>75g</t>
  </si>
  <si>
    <t>200g</t>
  </si>
  <si>
    <t>Preise gültig bis 31.12.2024, Versandkostenfrei ab Bestellwert 200,00€ je Lieferadresse</t>
  </si>
  <si>
    <t xml:space="preserve">Preise gültig bis 31.3.2024, Versandkostenfrei, ab 120,00€ </t>
  </si>
  <si>
    <t>Telefon/Handy
und E-Mail</t>
  </si>
  <si>
    <t>Mitgliedsadresse
/ Ortsverein</t>
  </si>
  <si>
    <r>
      <t xml:space="preserve">Name und Anschrift des Ortsverein:
</t>
    </r>
    <r>
      <rPr>
        <i/>
        <sz val="12"/>
        <rFont val="Calibri"/>
        <family val="2"/>
        <scheme val="minor"/>
      </rPr>
      <t>inkl. Kontaktdaten von Zuständigem (Telefon/Handy + E-Mail)</t>
    </r>
    <r>
      <rPr>
        <b/>
        <sz val="12"/>
        <rFont val="Calibri"/>
        <family val="2"/>
        <scheme val="minor"/>
      </rPr>
      <t xml:space="preserve"> </t>
    </r>
    <r>
      <rPr>
        <b/>
        <sz val="14"/>
        <rFont val="Calibri"/>
        <family val="2"/>
        <scheme val="minor"/>
      </rPr>
      <t xml:space="preserve"> </t>
    </r>
  </si>
  <si>
    <r>
      <t xml:space="preserve">Bienenzuchtverein Sulzbach-Rosenberg, 
</t>
    </r>
    <r>
      <rPr>
        <i/>
        <sz val="12"/>
        <rFont val="Calibri"/>
        <family val="2"/>
        <scheme val="minor"/>
      </rPr>
      <t>Matthias Bohmann, Siebeneichen 13, 92237 Sulzbach-Rosenberg, 0172/9223603 oder 09661/9069595, imker@familiebohmann.com</t>
    </r>
  </si>
  <si>
    <t>Preise in Euro (nur bei Sammelbestellung) und berücksichtigung der Versandfreigrenzen!
Beim Unterschreiten dieser erfolgt die Lieferung und Abholung an BZV Sulzbach-Rosenberg</t>
  </si>
  <si>
    <t>Informationen zum Bestell und Abrechnungsprocedere:</t>
  </si>
  <si>
    <r>
      <t xml:space="preserve">- Die Bestellung erfolgt Zentral über den Kreisverband
- Sollte die FreiHaus Grenze erreicht sein wird der entsprechnde
  Ortsverein direkt beliefert, anssonsten erfolgt diese zum BZV Su-Ro!
- Die Abholung organisiert der entspr. OV selbst, nach Su-Ro gelieferte
   Ware sollte nach Zustellung zeitnah abgeholt werden.
=&gt; Die Verständigung über abholbereite Waren erfolgt per angegebener 
     Telefonnummer und E-Mail Adresse! 
</t>
    </r>
    <r>
      <rPr>
        <b/>
        <sz val="10"/>
        <rFont val="Calibri"/>
        <family val="2"/>
        <scheme val="minor"/>
      </rPr>
      <t>Die Rechnungsstellung erfolgt im Nachgang nach Abzug des Kreiszuschusses durch die jeweiligen Kassiere.</t>
    </r>
  </si>
  <si>
    <t>Summe Seite 1-4</t>
  </si>
  <si>
    <r>
      <t xml:space="preserve"> Seite:  </t>
    </r>
    <r>
      <rPr>
        <b/>
        <sz val="18"/>
        <rFont val="Calibri"/>
        <family val="2"/>
        <scheme val="minor"/>
      </rPr>
      <t>3</t>
    </r>
  </si>
  <si>
    <t>Summe Gebinde inkl. OV's</t>
  </si>
  <si>
    <t>Summe Preis inkl. OV's</t>
  </si>
  <si>
    <t>Wird für einen 5 Ltr. Kanister Ameisensäure oder eie Milchläureflasche
ein Auslasshahn oder Sprühaufsatz gewünscht bitte mit angeben!</t>
  </si>
  <si>
    <t>Wird für einen 5 Ltr. Kanister Ameisensäure oder eine Milchläureflasche ein Auslasshahn oder Sprühaufsatz gewünscht, dies bitte bei Bestellung mit angeben!</t>
  </si>
  <si>
    <t>Menge</t>
  </si>
  <si>
    <t>Produkt</t>
  </si>
  <si>
    <t>Größe</t>
  </si>
  <si>
    <t>Preis</t>
  </si>
  <si>
    <t>Informationen zum Bestell- und Abrechnungsprocedere:</t>
  </si>
  <si>
    <t>Telefon / Handy</t>
  </si>
  <si>
    <t>Serumwerk Bernburg
(www.serumwerk.com)</t>
  </si>
  <si>
    <r>
      <t xml:space="preserve">Formivar 60% ad us vet., Lösung                             </t>
    </r>
    <r>
      <rPr>
        <i/>
        <sz val="9"/>
        <rFont val="Calibri"/>
        <family val="2"/>
        <scheme val="minor"/>
      </rPr>
      <t>1 Liter Ameisensäur</t>
    </r>
    <r>
      <rPr>
        <i/>
        <sz val="10"/>
        <rFont val="Calibri"/>
        <family val="2"/>
        <scheme val="minor"/>
      </rPr>
      <t>e</t>
    </r>
  </si>
  <si>
    <r>
      <t>Oxuvar 5,7% 275gr. Oxalsäure</t>
    </r>
    <r>
      <rPr>
        <i/>
        <sz val="9"/>
        <rFont val="Calibri"/>
        <family val="2"/>
        <scheme val="minor"/>
      </rPr>
      <t xml:space="preserve">
Träufel- Sprühbehandlung für 10 - 15 Völker</t>
    </r>
  </si>
  <si>
    <r>
      <t xml:space="preserve">Oxuvar 5,7% 1000gr Oxalsäure
</t>
    </r>
    <r>
      <rPr>
        <i/>
        <sz val="9"/>
        <rFont val="Calibri"/>
        <family val="2"/>
        <scheme val="minor"/>
      </rPr>
      <t>Träufel- Sprühbehandlung für 40 - 50 Völker</t>
    </r>
  </si>
  <si>
    <r>
      <t xml:space="preserve">Varroxal 0,71g/g 75g
</t>
    </r>
    <r>
      <rPr>
        <i/>
        <sz val="9"/>
        <rFont val="Calibri"/>
        <family val="2"/>
        <scheme val="minor"/>
      </rPr>
      <t>Bienenstock-Pulver zum verdampfen in brutfreien Völkern</t>
    </r>
  </si>
  <si>
    <r>
      <t xml:space="preserve">Varroxal 0,71g 200g
</t>
    </r>
    <r>
      <rPr>
        <i/>
        <sz val="9"/>
        <rFont val="Calibri"/>
        <family val="2"/>
        <scheme val="minor"/>
      </rPr>
      <t>Bienenstock-Pulver zum verdampfen in brutfreien Völkern</t>
    </r>
  </si>
  <si>
    <r>
      <t xml:space="preserve">Varroxal 0,71g/g 75g </t>
    </r>
    <r>
      <rPr>
        <i/>
        <sz val="9"/>
        <rFont val="Calibri"/>
        <family val="2"/>
        <scheme val="minor"/>
      </rPr>
      <t>Bienenstock-Pulver
zum verdampfen in brutfreien Völkern</t>
    </r>
  </si>
  <si>
    <r>
      <t xml:space="preserve">Varroxal 0,71g 200g </t>
    </r>
    <r>
      <rPr>
        <i/>
        <sz val="9"/>
        <rFont val="Calibri"/>
        <family val="2"/>
        <scheme val="minor"/>
      </rPr>
      <t>Bienenstock-Pulver
zum verdampfen in brutfreien Völkern</t>
    </r>
  </si>
  <si>
    <t xml:space="preserve">Ameisensäure  60 % ad. us. Vet. </t>
  </si>
  <si>
    <t>Andermatt BioVet A.G.
(www.andermatt-biovet.de)</t>
  </si>
  <si>
    <r>
      <t xml:space="preserve">- Die Bestellung erfolgt Zentral über den Kreisverband
- Sollte die FreiHaus Grenze erreicht sein wird der entsprechnde Ortsverein direkt beliefert,
   anssonsten erfolgt diese zum BZV Su-Ro!
- Die Abholung organisiert der entspr. OV selbst, nach Su-Ro geliefe Ware sollte nach 
   Zustellung zeitnah abgeholt werden.
=&gt; Die Verständigung über abholbereite Waren erfolgt per angegebener Telefonnummer 
     und E-Mail Adresse! 
</t>
    </r>
    <r>
      <rPr>
        <i/>
        <u/>
        <sz val="11"/>
        <color theme="1"/>
        <rFont val="Calibri"/>
        <family val="2"/>
        <scheme val="minor"/>
      </rPr>
      <t>INFO:</t>
    </r>
    <r>
      <rPr>
        <sz val="11"/>
        <color theme="1"/>
        <rFont val="Calibri"/>
        <family val="2"/>
        <scheme val="minor"/>
      </rPr>
      <t xml:space="preserve"> Die Rechnungsstellung erfolgt im Nachgang nach Abzug des Kreiszuschusses durch 
             die jeweiligen Kassiere der Ortsverbände</t>
    </r>
  </si>
  <si>
    <r>
      <t xml:space="preserve">Thymovar 2 x 5 Plättchen
</t>
    </r>
    <r>
      <rPr>
        <i/>
        <sz val="9"/>
        <rFont val="Calibri"/>
        <family val="2"/>
        <scheme val="minor"/>
      </rPr>
      <t>Ideal für Ableger und MiniPlus</t>
    </r>
  </si>
  <si>
    <r>
      <t xml:space="preserve">Formicpro 2 x 2 Streifen
</t>
    </r>
    <r>
      <rPr>
        <i/>
        <sz val="9"/>
        <rFont val="Calibri"/>
        <family val="2"/>
        <scheme val="minor"/>
      </rPr>
      <t>Anwendungsfertige Ameisensäurestreifen</t>
    </r>
  </si>
  <si>
    <r>
      <t xml:space="preserve">Formicpro 10 x 2 Streifen
</t>
    </r>
    <r>
      <rPr>
        <i/>
        <sz val="9"/>
        <rFont val="Calibri"/>
        <family val="2"/>
        <scheme val="minor"/>
      </rPr>
      <t>Anwendungsfertige Ameisensäurestreifen</t>
    </r>
  </si>
  <si>
    <t>Adresse / Verein</t>
  </si>
  <si>
    <t>Die Kontaktdaten dienen nur zur Abrechnung und Verständigung bzgl. der Abholung nach Lieferung</t>
  </si>
  <si>
    <t>ggf E-MailAdresse</t>
  </si>
  <si>
    <t>BZV Su-Ro</t>
  </si>
  <si>
    <t>Alexander Bock</t>
  </si>
  <si>
    <t>meyer.bernhard1@web.de</t>
  </si>
  <si>
    <t>Konrad Meyer</t>
  </si>
  <si>
    <t>Günther Haller</t>
  </si>
  <si>
    <t>hallergu@gmx.de</t>
  </si>
  <si>
    <t>Kurt Staude</t>
  </si>
  <si>
    <t>Marianne Metzner</t>
  </si>
  <si>
    <t>Dora Wankel</t>
  </si>
  <si>
    <t>Johann Wolfseer</t>
  </si>
  <si>
    <t>IV Amberg</t>
  </si>
  <si>
    <t>IV Unteres Vilstal</t>
  </si>
  <si>
    <t>Rechnungsadresse</t>
  </si>
  <si>
    <t>Lieferadresse</t>
  </si>
  <si>
    <t>Verband</t>
  </si>
  <si>
    <t>ImkerKreisverband Sulzbach-Rosenberg</t>
  </si>
  <si>
    <t>Bienenzuchtverein Sulzbach-Rosenberg</t>
  </si>
  <si>
    <t>Vorname, Name</t>
  </si>
  <si>
    <t>Dieter Dehling</t>
  </si>
  <si>
    <t>Matthias Bohmann</t>
  </si>
  <si>
    <t>Str. + Nr.</t>
  </si>
  <si>
    <t>Woffenricht 1</t>
  </si>
  <si>
    <t>Siebeneichen 13</t>
  </si>
  <si>
    <t>PLZ, Ort</t>
  </si>
  <si>
    <t>92278 Illschwang</t>
  </si>
  <si>
    <t>92237 Sulzbach-Rosenberg</t>
  </si>
  <si>
    <t>Tel.-Nr.</t>
  </si>
  <si>
    <t>09666 253</t>
  </si>
  <si>
    <t>09661/9069595</t>
  </si>
  <si>
    <t>E-Mail</t>
  </si>
  <si>
    <t>dieter.dehling@web.de</t>
  </si>
  <si>
    <t>Datum</t>
  </si>
  <si>
    <r>
      <rPr>
        <b/>
        <sz val="11"/>
        <color theme="1"/>
        <rFont val="Arial"/>
        <family val="2"/>
      </rPr>
      <t>Bestellung mailen an:</t>
    </r>
    <r>
      <rPr>
        <b/>
        <sz val="11"/>
        <color rgb="FF0070C0"/>
        <rFont val="Arial"/>
        <family val="2"/>
      </rPr>
      <t xml:space="preserve"> info@andermatt-biovet.de </t>
    </r>
  </si>
  <si>
    <t>Anzahl</t>
  </si>
  <si>
    <t>Art.Nr</t>
  </si>
  <si>
    <t>Einzelpreis</t>
  </si>
  <si>
    <t>Preis Sammelbesteller</t>
  </si>
  <si>
    <t>Total Betrag</t>
  </si>
  <si>
    <t>2252V</t>
  </si>
  <si>
    <r>
      <rPr>
        <b/>
        <sz val="11"/>
        <color theme="1"/>
        <rFont val="Arial"/>
        <family val="2"/>
      </rPr>
      <t>Thymovar 2 x 5 Plättchen</t>
    </r>
    <r>
      <rPr>
        <sz val="11"/>
        <color theme="1"/>
        <rFont val="Calibri"/>
        <family val="2"/>
        <scheme val="minor"/>
      </rPr>
      <t xml:space="preserve">
</t>
    </r>
    <r>
      <rPr>
        <sz val="11"/>
        <rFont val="Arial"/>
        <family val="2"/>
      </rPr>
      <t>Langzeitschutz gegen Reinvasion</t>
    </r>
  </si>
  <si>
    <t>6455V</t>
  </si>
  <si>
    <t>6456V</t>
  </si>
  <si>
    <t>1839V</t>
  </si>
  <si>
    <t>6457V</t>
  </si>
  <si>
    <t>6458V</t>
  </si>
  <si>
    <t>7624V</t>
  </si>
  <si>
    <t>7639V</t>
  </si>
  <si>
    <t>2733V</t>
  </si>
  <si>
    <t>2734V</t>
  </si>
  <si>
    <t>7606V</t>
  </si>
  <si>
    <t>7651V</t>
  </si>
  <si>
    <t>7652V</t>
  </si>
  <si>
    <t>Vorstand@bienenzuchtverein-sulzbach-rosenberg.de</t>
  </si>
  <si>
    <r>
      <rPr>
        <b/>
        <sz val="11"/>
        <color theme="0" tint="-0.14999847407452621"/>
        <rFont val="Arial"/>
        <family val="2"/>
      </rPr>
      <t>HalaApi 898 1 Liter</t>
    </r>
    <r>
      <rPr>
        <sz val="11"/>
        <color theme="0" tint="-0.14999847407452621"/>
        <rFont val="Calibri"/>
        <family val="2"/>
        <scheme val="minor"/>
      </rPr>
      <t xml:space="preserve">
Reinigungsmittel für die Kaltanwendung ideal für die manuelle Reinigung von Bienenbeuten</t>
    </r>
  </si>
  <si>
    <r>
      <rPr>
        <b/>
        <sz val="11"/>
        <color theme="0" tint="-0.14999847407452621"/>
        <rFont val="Arial"/>
        <family val="2"/>
      </rPr>
      <t>HalaApi 899 1 Liter</t>
    </r>
    <r>
      <rPr>
        <sz val="11"/>
        <color theme="0" tint="-0.14999847407452621"/>
        <rFont val="Calibri"/>
        <family val="2"/>
        <scheme val="minor"/>
      </rPr>
      <t xml:space="preserve">
Reinigungsmittel für die Warmanwendung und zur Entfernung von Propolis</t>
    </r>
  </si>
  <si>
    <r>
      <rPr>
        <b/>
        <sz val="11"/>
        <color theme="0" tint="-0.14999847407452621"/>
        <rFont val="Arial"/>
        <family val="2"/>
      </rPr>
      <t>Apiforme Royal Eimer mit 3,5 Kg</t>
    </r>
    <r>
      <rPr>
        <sz val="11"/>
        <color theme="0" tint="-0.14999847407452621"/>
        <rFont val="Calibri"/>
        <family val="2"/>
        <scheme val="minor"/>
      </rPr>
      <t xml:space="preserve">
Für Zuchtkasten und Futtertaschen </t>
    </r>
  </si>
  <si>
    <r>
      <rPr>
        <b/>
        <sz val="11"/>
        <color theme="0" tint="-0.14999847407452621"/>
        <rFont val="Arial"/>
        <family val="2"/>
      </rPr>
      <t>Nutri Pollen 5 x 450 g</t>
    </r>
    <r>
      <rPr>
        <sz val="11"/>
        <color theme="0" tint="-0.14999847407452621"/>
        <rFont val="Calibri"/>
        <family val="2"/>
        <scheme val="minor"/>
      </rPr>
      <t xml:space="preserve">
Zucker und Pollen sonst nichts</t>
    </r>
  </si>
  <si>
    <r>
      <rPr>
        <b/>
        <sz val="11"/>
        <color theme="0" tint="-0.14999847407452621"/>
        <rFont val="Arial"/>
        <family val="2"/>
      </rPr>
      <t>Nutri Pro25 10 x 450 g</t>
    </r>
    <r>
      <rPr>
        <sz val="11"/>
        <color theme="0" tint="-0.14999847407452621"/>
        <rFont val="Calibri"/>
        <family val="2"/>
        <scheme val="minor"/>
      </rPr>
      <t xml:space="preserve">
Proteinhaltiger Futterteig</t>
    </r>
  </si>
  <si>
    <t>Summe Verein</t>
  </si>
  <si>
    <t>Imkerverein Königstein</t>
  </si>
  <si>
    <t>Oberachtel 3</t>
  </si>
  <si>
    <t>92275 Hirschbach</t>
  </si>
  <si>
    <t>0175 610 7376</t>
  </si>
  <si>
    <t>marianne.metzner@gmx.net</t>
  </si>
  <si>
    <t>09664/1077</t>
  </si>
  <si>
    <t>92256 Hahnbach</t>
  </si>
  <si>
    <t>Wüstenau 2</t>
  </si>
  <si>
    <t>schatz-michelfeld@t-online.de</t>
  </si>
  <si>
    <t>09643/3832</t>
  </si>
  <si>
    <t>91275 Auerbach</t>
  </si>
  <si>
    <t>Auerbacher Str. 27</t>
  </si>
  <si>
    <t>Rudi Schatz</t>
  </si>
  <si>
    <t>Milchsäure 15 % 
ad. us.Vet.**</t>
  </si>
  <si>
    <t>ApiLife Var Beutel 
mit 2 Tafeln</t>
  </si>
  <si>
    <t>Ameisensäure  60 % 
ad. us. Vet.*
+ Gefahrgutzuschl.</t>
  </si>
  <si>
    <t xml:space="preserve">555 ml VarroMed </t>
  </si>
  <si>
    <t>Zum Sonderpreis für den LVBI</t>
  </si>
  <si>
    <t>BeeStrong® 100ml</t>
  </si>
  <si>
    <t>BeeStrong® 500ml</t>
  </si>
  <si>
    <t>BeeStrong® 5L</t>
  </si>
  <si>
    <r>
      <rPr>
        <b/>
        <sz val="11"/>
        <color theme="1"/>
        <rFont val="Arial"/>
        <family val="2"/>
      </rPr>
      <t>Bestellung mailen an:</t>
    </r>
    <r>
      <rPr>
        <b/>
        <sz val="11"/>
        <color rgb="FF0070C0"/>
        <rFont val="Arial"/>
        <family val="2"/>
      </rPr>
      <t xml:space="preserve"> verkauf@beevital.com</t>
    </r>
  </si>
  <si>
    <r>
      <rPr>
        <b/>
        <sz val="11"/>
        <rFont val="Arial"/>
        <family val="2"/>
      </rPr>
      <t>Formicpro 10 x 2 Streifen</t>
    </r>
    <r>
      <rPr>
        <sz val="11"/>
        <rFont val="Calibri"/>
        <family val="2"/>
        <scheme val="minor"/>
      </rPr>
      <t xml:space="preserve">
Anwendungsfertige Ameisensäurestreifen</t>
    </r>
  </si>
  <si>
    <r>
      <rPr>
        <b/>
        <sz val="11"/>
        <rFont val="Arial"/>
        <family val="2"/>
      </rPr>
      <t>Oxuvar 5,7% 275 g</t>
    </r>
    <r>
      <rPr>
        <sz val="11"/>
        <rFont val="Calibri"/>
        <family val="2"/>
        <scheme val="minor"/>
      </rPr>
      <t xml:space="preserve">
Oxalsäure, Träufel- und Sprühbehandlung für     10 - 15 Völker</t>
    </r>
  </si>
  <si>
    <r>
      <rPr>
        <b/>
        <sz val="11"/>
        <rFont val="Arial"/>
        <family val="2"/>
      </rPr>
      <t>Oxuvar 5,7% 1000 g</t>
    </r>
    <r>
      <rPr>
        <sz val="11"/>
        <rFont val="Calibri"/>
        <family val="2"/>
        <scheme val="minor"/>
      </rPr>
      <t xml:space="preserve">
Oxalsäure, Träufel- und Sprühbehandlung für    40 - 50 Völker</t>
    </r>
  </si>
  <si>
    <r>
      <rPr>
        <b/>
        <sz val="11"/>
        <rFont val="Arial"/>
        <family val="2"/>
      </rPr>
      <t>Varroxal 0,71g/g Bienenstock-Pulver 75 g</t>
    </r>
    <r>
      <rPr>
        <sz val="11"/>
        <rFont val="Calibri"/>
        <family val="2"/>
        <scheme val="minor"/>
      </rPr>
      <t xml:space="preserve">
Oxalsäurepulver zum Verdampfen, Träufel- und/oder Sprühbehandlung in brutfreien Völkern</t>
    </r>
  </si>
  <si>
    <r>
      <rPr>
        <b/>
        <sz val="11"/>
        <rFont val="Arial"/>
        <family val="2"/>
      </rPr>
      <t>Varroxal 0,71g/g Bienenstock-Pulver 200 g</t>
    </r>
    <r>
      <rPr>
        <sz val="11"/>
        <rFont val="Calibri"/>
        <family val="2"/>
        <scheme val="minor"/>
      </rPr>
      <t xml:space="preserve">
Oxalsäurepulver zum Verdampfen, Träufel- und/oder Sprühbehandlung in brutfreien Völkern</t>
    </r>
  </si>
  <si>
    <t>Lerchenstr. 11</t>
  </si>
  <si>
    <t>92242 Hirschau</t>
  </si>
  <si>
    <t>09622 3834</t>
  </si>
  <si>
    <t>Imkerverein Auerbach</t>
  </si>
  <si>
    <t>Imkerverein Vilseck</t>
  </si>
  <si>
    <t>Johann Wolfseher</t>
  </si>
  <si>
    <t>09626 224526</t>
  </si>
  <si>
    <t>Altach 6</t>
  </si>
  <si>
    <t>92277 Hohenburg</t>
  </si>
  <si>
    <t>Dorothea Wankel</t>
  </si>
  <si>
    <t>Neuöd 18</t>
  </si>
  <si>
    <t>0175 222 76 52</t>
  </si>
  <si>
    <t>dorothea.wankel@t-online.de</t>
  </si>
  <si>
    <t>Imkerverein Jura Högen</t>
  </si>
  <si>
    <t>Mittelburger Weg 8</t>
  </si>
  <si>
    <t>91224 Hartmannshof</t>
  </si>
  <si>
    <t>ma-bock@t-online.de</t>
  </si>
  <si>
    <t>09154 946195</t>
  </si>
  <si>
    <t>Kurt Staudte</t>
  </si>
  <si>
    <t>kurt-Staudte@gmx.de</t>
  </si>
  <si>
    <t>Im Wiesengrund 6</t>
  </si>
  <si>
    <t>92259 Neukirchen b. Sulzbach-Rosenberg</t>
  </si>
  <si>
    <t>Imkerverein Hohenburg</t>
  </si>
  <si>
    <t>Imkerverein Hirschau</t>
  </si>
  <si>
    <t>09663 1509 / 01516 7356139</t>
  </si>
  <si>
    <t>Imkerverein Illschwang-Birgland</t>
  </si>
  <si>
    <t>Imkerverein Neukirchen Holnstein</t>
  </si>
  <si>
    <t>09626224526</t>
  </si>
  <si>
    <t>IV-Jura Högen</t>
  </si>
  <si>
    <t>IV-Hirschau</t>
  </si>
  <si>
    <t>IV-Königstein</t>
  </si>
  <si>
    <t>IV-Neukirchen</t>
  </si>
  <si>
    <t>IV-Vilseck</t>
  </si>
  <si>
    <t>IV-Illschwang</t>
  </si>
  <si>
    <t>IV-Hohenburg</t>
  </si>
  <si>
    <t>09154/946195 ma-bock@t-online.de</t>
  </si>
  <si>
    <t>015163756139 Kurt-Staudte@gmx.de</t>
  </si>
  <si>
    <t>09664/1077 marianne.metzner@gmx.net</t>
  </si>
  <si>
    <t>0175 222 76 52 dorothea.wankel@t-online.de</t>
  </si>
  <si>
    <t>Altach 6; 92277 Hohenburg</t>
  </si>
  <si>
    <t>Neuöd 18; 92278 Illschwang</t>
  </si>
  <si>
    <t>Wüstenau 2; 92256 Hahnbach</t>
  </si>
  <si>
    <t>Oberachtel 3; 92275 Hirschbach</t>
  </si>
  <si>
    <t>Lerchenstr. 11; 92242 Hirschau</t>
  </si>
  <si>
    <t>Mittelburgerweg 8; 91224 Hartmannshof</t>
  </si>
  <si>
    <t>Preise gültig bis 31.12.2025, Versandkostenfrei ab Bestellwert 300,00€ je Lieferadresse</t>
  </si>
  <si>
    <t xml:space="preserve">Preise gültig bis 31.8.2025, Versandkostenfrei, ab 179,00€ </t>
  </si>
  <si>
    <t>Serumwerk Bernburg (www.serumwerk.com)</t>
  </si>
  <si>
    <t>bis 31.5.25</t>
  </si>
  <si>
    <r>
      <t xml:space="preserve">VarroMed              </t>
    </r>
    <r>
      <rPr>
        <i/>
        <sz val="9"/>
        <rFont val="Calibri"/>
        <family val="2"/>
        <scheme val="minor"/>
      </rPr>
      <t>Frachtfrei
KEINE Mindestabnahme</t>
    </r>
  </si>
  <si>
    <t>Bestellung / Rückmeldung bis 31.03.2025</t>
  </si>
  <si>
    <t>Bestellliste Varroose-Tierarzneimittel 2025</t>
  </si>
  <si>
    <r>
      <t xml:space="preserve">VarroMed </t>
    </r>
    <r>
      <rPr>
        <i/>
        <sz val="8"/>
        <rFont val="Calibri"/>
        <family val="2"/>
        <scheme val="minor"/>
      </rPr>
      <t>(Fracht&amp;Mindestbestellwert FREI)</t>
    </r>
    <r>
      <rPr>
        <b/>
        <sz val="10"/>
        <rFont val="Calibri"/>
        <family val="2"/>
        <scheme val="minor"/>
      </rPr>
      <t xml:space="preserve">
</t>
    </r>
    <r>
      <rPr>
        <i/>
        <sz val="8"/>
        <rFont val="Calibri"/>
        <family val="2"/>
        <scheme val="minor"/>
      </rPr>
      <t>Träufelbehandlung auch vor Tracht zugelassen</t>
    </r>
  </si>
  <si>
    <r>
      <t xml:space="preserve">VarroMed              </t>
    </r>
    <r>
      <rPr>
        <i/>
        <sz val="9"/>
        <rFont val="Calibri"/>
        <family val="2"/>
        <scheme val="minor"/>
      </rPr>
      <t>Frachtfrei
KEINE Mindestabn.</t>
    </r>
  </si>
  <si>
    <t>Konzenrtat für
500ml</t>
  </si>
  <si>
    <t>Konzenrtat für
1000ml</t>
  </si>
  <si>
    <r>
      <t xml:space="preserve">Oxalsäuredihydrat-Lösung 40 - 500ml
</t>
    </r>
    <r>
      <rPr>
        <i/>
        <sz val="9"/>
        <rFont val="Calibri"/>
        <family val="2"/>
        <scheme val="minor"/>
      </rPr>
      <t>ohne Zucker und Dosierspritze</t>
    </r>
  </si>
  <si>
    <r>
      <t xml:space="preserve">Oxalsäuredihydrat-Lösung 40 - 1000ml
</t>
    </r>
    <r>
      <rPr>
        <i/>
        <sz val="9"/>
        <rFont val="Calibri"/>
        <family val="2"/>
        <scheme val="minor"/>
      </rPr>
      <t>ohne Zucker und Dosierspritze</t>
    </r>
  </si>
  <si>
    <t>Mindestabnahme: KEINE
Lieferung: erfolgt frachtfrei an den Ortsverein - keine Frachtkosten!</t>
  </si>
  <si>
    <t>Preise 2025 -  Sammelbesteller Kreisimkerverbände für Varroa-Behandlungsmittel</t>
  </si>
  <si>
    <r>
      <rPr>
        <b/>
        <sz val="11"/>
        <rFont val="Arial"/>
        <family val="2"/>
      </rPr>
      <t>Formicpro 2 x 2 Streifen</t>
    </r>
    <r>
      <rPr>
        <sz val="11"/>
        <rFont val="Calibri"/>
        <family val="2"/>
        <scheme val="minor"/>
      </rPr>
      <t xml:space="preserve">
Anwendungsfertige Ameisensäurestreifen</t>
    </r>
  </si>
  <si>
    <r>
      <rPr>
        <b/>
        <sz val="11"/>
        <rFont val="Arial"/>
        <family val="2"/>
      </rPr>
      <t xml:space="preserve">Formivar 60% ad us vet., </t>
    </r>
    <r>
      <rPr>
        <sz val="11"/>
        <rFont val="Calibri"/>
        <family val="2"/>
        <scheme val="minor"/>
      </rPr>
      <t>Lösung
1 Liter Ameisensäure</t>
    </r>
  </si>
  <si>
    <t xml:space="preserve">Preise 2025 -  Sammelbesteller Kreisimkerverbände für Varroa-Behandlungsmittel und Futterteig </t>
  </si>
  <si>
    <r>
      <rPr>
        <b/>
        <sz val="11"/>
        <color theme="1"/>
        <rFont val="Arial"/>
        <family val="2"/>
      </rPr>
      <t>Bestellung mailen an:</t>
    </r>
    <r>
      <rPr>
        <b/>
        <sz val="11"/>
        <color rgb="FF0070C0"/>
        <rFont val="Arial"/>
        <family val="2"/>
      </rPr>
      <t xml:space="preserve"> Bienengesundheit@serumwerk.de</t>
    </r>
  </si>
  <si>
    <t>BESTELLCODE: BIENE25SWB</t>
  </si>
  <si>
    <t>Preise in Euro inkl. MwSt. Lieferung portofrei ab einem Bestellwert von EUR 300,00. Bei einem Bestellwert unter EUR 50,00 verrechnen wir den Einzelpreis des jeweiligen Produkts. Preisänderungen vorbehalten. Versand von grossen Mengen per Spediteur. Zahlungsbedingungen 30 Tage netto. Preise gültig bis 31.12.2025.</t>
  </si>
  <si>
    <t>Wir behalten uns vor, bei Bestellungen unter 178,50 € Warenwert Listenpreise brutto und Versandkosten in Höhe von 12,00 € zu berechnen.
Bei Abnahme von 12 Flaschen (1 Karton) sind 2 Sprühköpfe inklusive.
Da es sich bei der Abpackung 5 Liter Kanister um Gefahrgut handelt, wird jede Sendung mit 13,50 € net. für den Transport berechnet.
Angebot Arzneimittel zur Varroabekämpfung bei Honigbienen gültig vom 01.01. 2025 – 31.08.2025</t>
  </si>
  <si>
    <t>500ml</t>
  </si>
  <si>
    <r>
      <t xml:space="preserve">Oxalsäuredihydrat-Lösung 40 - 500ml
</t>
    </r>
    <r>
      <rPr>
        <sz val="10"/>
        <rFont val="Arial"/>
        <family val="2"/>
      </rPr>
      <t>ohne Zucker und Dosierspritze</t>
    </r>
  </si>
  <si>
    <r>
      <t xml:space="preserve">Oxalsäuredihydrat-Lösung 40 - 1000ml
</t>
    </r>
    <r>
      <rPr>
        <sz val="10"/>
        <rFont val="Arial"/>
        <family val="2"/>
      </rPr>
      <t>ohne Zucker und Dosierspritze</t>
    </r>
  </si>
  <si>
    <r>
      <t xml:space="preserve">Milchsäure 15 % ad. us.Vet.
</t>
    </r>
    <r>
      <rPr>
        <b/>
        <i/>
        <u/>
        <sz val="9"/>
        <rFont val="Calibri"/>
        <family val="2"/>
        <scheme val="minor"/>
      </rPr>
      <t>ggf. Sprühaufsatz extra mit bestellen!</t>
    </r>
  </si>
  <si>
    <r>
      <t xml:space="preserve">Ameisensäure  60 % ad. us. Vet. </t>
    </r>
    <r>
      <rPr>
        <i/>
        <sz val="7"/>
        <rFont val="Calibri"/>
        <family val="2"/>
        <scheme val="minor"/>
      </rPr>
      <t xml:space="preserve">ggf.Hahn mitbestellen </t>
    </r>
    <r>
      <rPr>
        <b/>
        <sz val="7"/>
        <color rgb="FFFF0000"/>
        <rFont val="Calibri"/>
        <family val="2"/>
        <scheme val="minor"/>
      </rPr>
      <t>* zzgl.</t>
    </r>
    <r>
      <rPr>
        <b/>
        <i/>
        <sz val="7"/>
        <color rgb="FFFF0000"/>
        <rFont val="Calibri"/>
        <family val="2"/>
        <scheme val="minor"/>
      </rPr>
      <t xml:space="preserve"> anteilig 12,20€ Gefahrgutzuschlag</t>
    </r>
  </si>
  <si>
    <r>
      <t xml:space="preserve">Oxalsäuredihydrat-Lösung 40 -500ml
</t>
    </r>
    <r>
      <rPr>
        <i/>
        <sz val="8"/>
        <rFont val="Calibri"/>
        <family val="2"/>
        <scheme val="minor"/>
      </rPr>
      <t>ohne Zucker / Spritze</t>
    </r>
  </si>
  <si>
    <r>
      <t xml:space="preserve">Oxalsäuredihydrat-Lösung 40 -1000ml
</t>
    </r>
    <r>
      <rPr>
        <i/>
        <sz val="8"/>
        <rFont val="Calibri"/>
        <family val="2"/>
        <scheme val="minor"/>
      </rPr>
      <t>ohne Zucker / Spritze</t>
    </r>
  </si>
  <si>
    <t>Oxalsäuredihydrat-Lösung 40 -500ml</t>
  </si>
  <si>
    <t>Oxalsäuredihydrat-Lösung 40 -1000ml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</si>
</sst>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0.00_ ;[Red]\-#,##0.00\ "/>
  </numFmts>
  <fonts count="65" x14ac:knownFonts="1">
    <font>
      <sz val="11"/>
      <color theme="1"/>
      <name val="Calibri"/>
      <family val="2"/>
      <scheme val="minor"/>
    </font>
    <font>
      <sz val="14"/>
      <name val="Calibri"/>
      <family val="2"/>
      <scheme val="minor"/>
    </font>
    <font>
      <sz val="11"/>
      <name val="Calibri"/>
      <family val="2"/>
      <scheme val="minor"/>
    </font>
    <font>
      <sz val="8"/>
      <name val="Calibri"/>
      <family val="2"/>
      <scheme val="minor"/>
    </font>
    <font>
      <sz val="10"/>
      <name val="Calibri"/>
      <family val="2"/>
      <scheme val="minor"/>
    </font>
    <font>
      <sz val="9"/>
      <name val="Calibri"/>
      <family val="2"/>
      <scheme val="minor"/>
    </font>
    <font>
      <sz val="26"/>
      <name val="Calibri"/>
      <family val="2"/>
      <scheme val="minor"/>
    </font>
    <font>
      <sz val="16"/>
      <name val="Calibri"/>
      <family val="2"/>
      <scheme val="minor"/>
    </font>
    <font>
      <b/>
      <sz val="10"/>
      <color rgb="FFFF0000"/>
      <name val="Calibri"/>
      <family val="2"/>
      <scheme val="minor"/>
    </font>
    <font>
      <b/>
      <sz val="10"/>
      <name val="Calibri"/>
      <family val="2"/>
      <scheme val="minor"/>
    </font>
    <font>
      <b/>
      <sz val="10"/>
      <color theme="1"/>
      <name val="Calibri"/>
      <family val="2"/>
      <scheme val="minor"/>
    </font>
    <font>
      <b/>
      <sz val="11"/>
      <name val="Calibri"/>
      <family val="2"/>
      <scheme val="minor"/>
    </font>
    <font>
      <b/>
      <sz val="18"/>
      <name val="Calibri"/>
      <family val="2"/>
      <scheme val="minor"/>
    </font>
    <font>
      <b/>
      <sz val="16"/>
      <color theme="1"/>
      <name val="Calibri"/>
      <family val="2"/>
      <scheme val="minor"/>
    </font>
    <font>
      <b/>
      <sz val="26"/>
      <color theme="1"/>
      <name val="Calibri"/>
      <family val="2"/>
      <scheme val="minor"/>
    </font>
    <font>
      <sz val="22"/>
      <name val="Calibri"/>
      <family val="2"/>
      <scheme val="minor"/>
    </font>
    <font>
      <sz val="22"/>
      <color theme="1"/>
      <name val="Calibri"/>
      <family val="2"/>
      <scheme val="minor"/>
    </font>
    <font>
      <i/>
      <sz val="12"/>
      <color theme="1"/>
      <name val="Calibri"/>
      <family val="2"/>
      <scheme val="minor"/>
    </font>
    <font>
      <i/>
      <sz val="12"/>
      <name val="Calibri"/>
      <family val="2"/>
      <scheme val="minor"/>
    </font>
    <font>
      <b/>
      <sz val="14"/>
      <name val="Calibri"/>
      <family val="2"/>
      <scheme val="minor"/>
    </font>
    <font>
      <sz val="14"/>
      <color theme="1"/>
      <name val="Calibri"/>
      <family val="2"/>
      <scheme val="minor"/>
    </font>
    <font>
      <b/>
      <sz val="12"/>
      <color theme="1"/>
      <name val="Calibri"/>
      <family val="2"/>
      <scheme val="minor"/>
    </font>
    <font>
      <i/>
      <sz val="9"/>
      <name val="Calibri"/>
      <family val="2"/>
      <scheme val="minor"/>
    </font>
    <font>
      <b/>
      <i/>
      <sz val="8"/>
      <color rgb="FFFF0000"/>
      <name val="Calibri"/>
      <family val="2"/>
      <scheme val="minor"/>
    </font>
    <font>
      <i/>
      <sz val="10"/>
      <name val="Calibri"/>
      <family val="2"/>
      <scheme val="minor"/>
    </font>
    <font>
      <b/>
      <sz val="12"/>
      <name val="Calibri"/>
      <family val="2"/>
      <scheme val="minor"/>
    </font>
    <font>
      <sz val="12"/>
      <name val="Calibri"/>
      <family val="2"/>
      <scheme val="minor"/>
    </font>
    <font>
      <i/>
      <sz val="14"/>
      <name val="Calibri"/>
      <family val="2"/>
      <scheme val="minor"/>
    </font>
    <font>
      <u/>
      <sz val="9"/>
      <name val="Calibri"/>
      <family val="2"/>
      <scheme val="minor"/>
    </font>
    <font>
      <b/>
      <sz val="14"/>
      <color theme="1"/>
      <name val="Calibri"/>
      <family val="2"/>
      <scheme val="minor"/>
    </font>
    <font>
      <sz val="12"/>
      <color theme="1"/>
      <name val="Calibri"/>
      <family val="2"/>
      <scheme val="minor"/>
    </font>
    <font>
      <b/>
      <sz val="16"/>
      <color indexed="8"/>
      <name val="Calibri"/>
      <family val="2"/>
      <scheme val="minor"/>
    </font>
    <font>
      <b/>
      <i/>
      <u/>
      <sz val="12"/>
      <color theme="1"/>
      <name val="Calibri"/>
      <family val="2"/>
      <scheme val="minor"/>
    </font>
    <font>
      <b/>
      <u/>
      <sz val="18"/>
      <color theme="1"/>
      <name val="Calibri"/>
      <family val="2"/>
      <scheme val="minor"/>
    </font>
    <font>
      <i/>
      <sz val="8"/>
      <name val="Calibri"/>
      <family val="2"/>
      <scheme val="minor"/>
    </font>
    <font>
      <i/>
      <sz val="11"/>
      <color theme="1"/>
      <name val="Calibri"/>
      <family val="2"/>
      <scheme val="minor"/>
    </font>
    <font>
      <i/>
      <u/>
      <sz val="11"/>
      <color theme="1"/>
      <name val="Calibri"/>
      <family val="2"/>
      <scheme val="minor"/>
    </font>
    <font>
      <i/>
      <sz val="10"/>
      <color theme="1"/>
      <name val="Calibri"/>
      <family val="2"/>
      <scheme val="minor"/>
    </font>
    <font>
      <b/>
      <i/>
      <sz val="11"/>
      <color theme="1"/>
      <name val="Calibri"/>
      <family val="2"/>
      <scheme val="minor"/>
    </font>
    <font>
      <sz val="20"/>
      <name val="Calibri"/>
      <family val="2"/>
      <scheme val="minor"/>
    </font>
    <font>
      <sz val="11"/>
      <color theme="1"/>
      <name val="Calibri"/>
      <family val="2"/>
      <scheme val="minor"/>
    </font>
    <font>
      <sz val="4"/>
      <color theme="1"/>
      <name val="Calibri"/>
      <family val="2"/>
      <scheme val="minor"/>
    </font>
    <font>
      <b/>
      <sz val="26"/>
      <color theme="8" tint="0.39997558519241921"/>
      <name val="Calibri"/>
      <family val="2"/>
      <scheme val="minor"/>
    </font>
    <font>
      <b/>
      <sz val="11"/>
      <color theme="1"/>
      <name val="Arial"/>
      <family val="2"/>
    </font>
    <font>
      <b/>
      <sz val="13"/>
      <color theme="1"/>
      <name val="Arial"/>
      <family val="2"/>
    </font>
    <font>
      <b/>
      <sz val="11"/>
      <color rgb="FF0070C0"/>
      <name val="Arial"/>
      <family val="2"/>
    </font>
    <font>
      <sz val="11"/>
      <name val="Arial"/>
      <family val="2"/>
    </font>
    <font>
      <sz val="10"/>
      <color theme="1"/>
      <name val="Arial"/>
      <family val="2"/>
    </font>
    <font>
      <sz val="9"/>
      <color theme="1"/>
      <name val="Arial"/>
      <family val="2"/>
    </font>
    <font>
      <u/>
      <sz val="11"/>
      <color theme="10"/>
      <name val="Calibri"/>
      <family val="2"/>
      <scheme val="minor"/>
    </font>
    <font>
      <u/>
      <sz val="10"/>
      <color theme="10"/>
      <name val="Calibri"/>
      <family val="2"/>
      <scheme val="minor"/>
    </font>
    <font>
      <sz val="10"/>
      <color theme="1"/>
      <name val="Calibri"/>
      <family val="2"/>
      <scheme val="minor"/>
    </font>
    <font>
      <sz val="11"/>
      <color theme="0" tint="-0.14999847407452621"/>
      <name val="Calibri"/>
      <family val="2"/>
      <scheme val="minor"/>
    </font>
    <font>
      <b/>
      <sz val="11"/>
      <color theme="0" tint="-0.14999847407452621"/>
      <name val="Arial"/>
      <family val="2"/>
    </font>
    <font>
      <sz val="11"/>
      <color theme="0" tint="-0.499984740745262"/>
      <name val="Calibri"/>
      <family val="2"/>
      <scheme val="minor"/>
    </font>
    <font>
      <b/>
      <i/>
      <sz val="12"/>
      <color theme="1"/>
      <name val="Calibri"/>
      <family val="2"/>
      <scheme val="minor"/>
    </font>
    <font>
      <b/>
      <sz val="11"/>
      <name val="Arial"/>
      <family val="2"/>
    </font>
    <font>
      <b/>
      <sz val="16"/>
      <name val="Calibri"/>
      <family val="2"/>
      <scheme val="minor"/>
    </font>
    <font>
      <b/>
      <sz val="16"/>
      <color rgb="FF00B050"/>
      <name val="Calibri"/>
      <family val="2"/>
      <scheme val="minor"/>
    </font>
    <font>
      <b/>
      <i/>
      <sz val="12"/>
      <color rgb="FF00B050"/>
      <name val="Calibri"/>
      <family val="2"/>
      <scheme val="minor"/>
    </font>
    <font>
      <sz val="10"/>
      <name val="Arial"/>
      <family val="2"/>
    </font>
    <font>
      <b/>
      <i/>
      <u/>
      <sz val="9"/>
      <name val="Calibri"/>
      <family val="2"/>
      <scheme val="minor"/>
    </font>
    <font>
      <i/>
      <sz val="7"/>
      <name val="Calibri"/>
      <family val="2"/>
      <scheme val="minor"/>
    </font>
    <font>
      <b/>
      <sz val="7"/>
      <color rgb="FFFF0000"/>
      <name val="Calibri"/>
      <family val="2"/>
      <scheme val="minor"/>
    </font>
    <font>
      <b/>
      <i/>
      <sz val="7"/>
      <color rgb="FFFF0000"/>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rgb="FFFFFF00"/>
        <bgColor indexed="64"/>
      </patternFill>
    </fill>
    <fill>
      <patternFill patternType="lightGray">
        <bgColor theme="0" tint="-4.9989318521683403E-2"/>
      </patternFill>
    </fill>
    <fill>
      <patternFill patternType="lightGray">
        <bgColor theme="0" tint="-0.14999847407452621"/>
      </patternFill>
    </fill>
    <fill>
      <patternFill patternType="lightGray"/>
    </fill>
    <fill>
      <patternFill patternType="lightGray">
        <bgColor theme="7" tint="0.79995117038483843"/>
      </patternFill>
    </fill>
    <fill>
      <patternFill patternType="solid">
        <fgColor theme="4" tint="0.79998168889431442"/>
        <bgColor indexed="64"/>
      </patternFill>
    </fill>
    <fill>
      <patternFill patternType="solid">
        <fgColor theme="2" tint="-9.9978637043366805E-2"/>
        <bgColor indexed="64"/>
      </patternFill>
    </fill>
  </fills>
  <borders count="5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double">
        <color indexed="64"/>
      </left>
      <right style="medium">
        <color indexed="64"/>
      </right>
      <top style="medium">
        <color indexed="64"/>
      </top>
      <bottom style="medium">
        <color indexed="64"/>
      </bottom>
      <diagonal/>
    </border>
    <border>
      <left style="double">
        <color indexed="64"/>
      </left>
      <right/>
      <top style="medium">
        <color indexed="64"/>
      </top>
      <bottom style="medium">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style="thick">
        <color indexed="64"/>
      </left>
      <right/>
      <top/>
      <bottom style="medium">
        <color indexed="64"/>
      </bottom>
      <diagonal/>
    </border>
    <border>
      <left/>
      <right style="thick">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diagonal/>
    </border>
    <border>
      <left style="medium">
        <color indexed="64"/>
      </left>
      <right style="thick">
        <color indexed="64"/>
      </right>
      <top/>
      <bottom style="medium">
        <color indexed="64"/>
      </bottom>
      <diagonal/>
    </border>
    <border>
      <left style="medium">
        <color indexed="64"/>
      </left>
      <right style="thick">
        <color indexed="64"/>
      </right>
      <top style="medium">
        <color indexed="64"/>
      </top>
      <bottom style="medium">
        <color indexed="64"/>
      </bottom>
      <diagonal/>
    </border>
    <border>
      <left/>
      <right style="double">
        <color indexed="64"/>
      </right>
      <top style="medium">
        <color indexed="64"/>
      </top>
      <bottom/>
      <diagonal/>
    </border>
    <border>
      <left/>
      <right style="double">
        <color indexed="64"/>
      </right>
      <top/>
      <bottom/>
      <diagonal/>
    </border>
    <border>
      <left/>
      <right style="double">
        <color indexed="64"/>
      </right>
      <top/>
      <bottom style="medium">
        <color indexed="64"/>
      </bottom>
      <diagonal/>
    </border>
    <border>
      <left/>
      <right style="double">
        <color indexed="64"/>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auto="1"/>
      </left>
      <right style="thin">
        <color auto="1"/>
      </right>
      <top style="thick">
        <color auto="1"/>
      </top>
      <bottom style="medium">
        <color auto="1"/>
      </bottom>
      <diagonal/>
    </border>
    <border>
      <left style="thin">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ck">
        <color auto="1"/>
      </right>
      <top style="medium">
        <color auto="1"/>
      </top>
      <bottom style="medium">
        <color auto="1"/>
      </bottom>
      <diagonal/>
    </border>
    <border>
      <left style="thick">
        <color auto="1"/>
      </left>
      <right style="thin">
        <color auto="1"/>
      </right>
      <top style="medium">
        <color auto="1"/>
      </top>
      <bottom style="thick">
        <color auto="1"/>
      </bottom>
      <diagonal/>
    </border>
    <border>
      <left style="thin">
        <color auto="1"/>
      </left>
      <right style="thin">
        <color auto="1"/>
      </right>
      <top style="medium">
        <color auto="1"/>
      </top>
      <bottom style="thick">
        <color auto="1"/>
      </bottom>
      <diagonal/>
    </border>
    <border>
      <left style="thin">
        <color auto="1"/>
      </left>
      <right style="thick">
        <color auto="1"/>
      </right>
      <top style="medium">
        <color auto="1"/>
      </top>
      <bottom style="thick">
        <color auto="1"/>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44" fontId="40" fillId="0" borderId="0" applyFont="0" applyFill="0" applyBorder="0" applyAlignment="0" applyProtection="0"/>
    <xf numFmtId="0" fontId="49" fillId="0" borderId="0" applyNumberFormat="0" applyFill="0" applyBorder="0" applyAlignment="0" applyProtection="0"/>
  </cellStyleXfs>
  <cellXfs count="261">
    <xf numFmtId="0" fontId="0" fillId="0" borderId="0" xfId="0"/>
    <xf numFmtId="0" fontId="4" fillId="0" borderId="1" xfId="0" applyFont="1" applyBorder="1" applyAlignment="1">
      <alignment vertical="center" wrapText="1"/>
    </xf>
    <xf numFmtId="0" fontId="3" fillId="0" borderId="1" xfId="0" applyFont="1" applyBorder="1" applyAlignment="1">
      <alignment horizontal="center"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0" fontId="1" fillId="0" borderId="1" xfId="0" applyFont="1" applyBorder="1" applyAlignment="1">
      <alignment vertical="center" wrapText="1"/>
    </xf>
    <xf numFmtId="164" fontId="4" fillId="2" borderId="1" xfId="0" applyNumberFormat="1" applyFont="1" applyFill="1" applyBorder="1" applyAlignment="1">
      <alignment horizontal="center" vertical="center" wrapText="1"/>
    </xf>
    <xf numFmtId="0" fontId="9" fillId="0" borderId="1" xfId="0" applyFont="1" applyBorder="1" applyAlignment="1">
      <alignment vertical="center" wrapText="1"/>
    </xf>
    <xf numFmtId="0" fontId="13" fillId="4" borderId="1" xfId="0" applyFont="1" applyFill="1" applyBorder="1" applyAlignment="1">
      <alignment vertical="center" wrapText="1"/>
    </xf>
    <xf numFmtId="0" fontId="14" fillId="4" borderId="1" xfId="0" applyFont="1" applyFill="1" applyBorder="1" applyAlignment="1">
      <alignment vertical="center" wrapText="1"/>
    </xf>
    <xf numFmtId="164" fontId="15" fillId="0" borderId="1" xfId="0" applyNumberFormat="1" applyFont="1" applyBorder="1" applyAlignment="1">
      <alignment vertical="center" wrapText="1"/>
    </xf>
    <xf numFmtId="164" fontId="16" fillId="0" borderId="1" xfId="0" applyNumberFormat="1" applyFont="1" applyBorder="1" applyAlignment="1">
      <alignment vertical="center"/>
    </xf>
    <xf numFmtId="0" fontId="11" fillId="3" borderId="9" xfId="0" applyFont="1" applyFill="1" applyBorder="1" applyAlignment="1">
      <alignment vertical="center" wrapText="1"/>
    </xf>
    <xf numFmtId="164" fontId="0" fillId="0" borderId="0" xfId="0" applyNumberFormat="1"/>
    <xf numFmtId="0" fontId="11" fillId="3" borderId="1" xfId="0" applyFont="1" applyFill="1" applyBorder="1" applyAlignment="1">
      <alignment vertical="center" wrapText="1"/>
    </xf>
    <xf numFmtId="0" fontId="17" fillId="0" borderId="0" xfId="0" applyFont="1"/>
    <xf numFmtId="0" fontId="2" fillId="3" borderId="1" xfId="0" applyFont="1" applyFill="1" applyBorder="1" applyAlignment="1">
      <alignment vertical="center" wrapText="1"/>
    </xf>
    <xf numFmtId="0" fontId="20" fillId="0" borderId="4" xfId="0" applyFont="1" applyBorder="1" applyAlignment="1">
      <alignment vertical="center" wrapText="1"/>
    </xf>
    <xf numFmtId="0" fontId="1" fillId="5" borderId="1" xfId="0" applyFont="1" applyFill="1" applyBorder="1" applyAlignment="1">
      <alignment vertical="center" wrapText="1"/>
    </xf>
    <xf numFmtId="0" fontId="26" fillId="0" borderId="2" xfId="0" applyFont="1" applyBorder="1" applyAlignment="1">
      <alignment vertical="center" wrapText="1"/>
    </xf>
    <xf numFmtId="0" fontId="17" fillId="4" borderId="2" xfId="0" applyFont="1" applyFill="1" applyBorder="1" applyAlignment="1">
      <alignment vertical="center" wrapText="1"/>
    </xf>
    <xf numFmtId="164" fontId="4" fillId="2" borderId="14" xfId="0" applyNumberFormat="1" applyFont="1" applyFill="1" applyBorder="1" applyAlignment="1">
      <alignment horizontal="center" vertical="center" wrapText="1"/>
    </xf>
    <xf numFmtId="0" fontId="3" fillId="0" borderId="14" xfId="0" applyFont="1" applyBorder="1" applyAlignment="1">
      <alignment horizontal="center" vertical="center" wrapText="1"/>
    </xf>
    <xf numFmtId="0" fontId="6" fillId="0" borderId="14" xfId="0" applyFont="1" applyBorder="1" applyAlignment="1">
      <alignment vertical="center" wrapText="1"/>
    </xf>
    <xf numFmtId="164" fontId="4" fillId="2" borderId="2"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0" fontId="14" fillId="4" borderId="2" xfId="0" applyFont="1" applyFill="1" applyBorder="1" applyAlignment="1">
      <alignment vertical="center" wrapText="1"/>
    </xf>
    <xf numFmtId="0" fontId="6" fillId="0" borderId="2" xfId="0" applyFont="1" applyBorder="1" applyAlignment="1">
      <alignment vertical="center" wrapText="1"/>
    </xf>
    <xf numFmtId="14" fontId="11" fillId="5" borderId="12" xfId="0" applyNumberFormat="1" applyFont="1" applyFill="1" applyBorder="1" applyAlignment="1">
      <alignment vertical="center" wrapText="1"/>
    </xf>
    <xf numFmtId="164" fontId="4" fillId="2" borderId="4" xfId="0" applyNumberFormat="1" applyFont="1" applyFill="1" applyBorder="1" applyAlignment="1">
      <alignment horizontal="center" vertical="center" wrapText="1"/>
    </xf>
    <xf numFmtId="0" fontId="3" fillId="0" borderId="4" xfId="0" applyFont="1" applyBorder="1" applyAlignment="1">
      <alignment horizontal="center" vertical="center" wrapText="1"/>
    </xf>
    <xf numFmtId="0" fontId="6" fillId="0" borderId="4" xfId="0" applyFont="1" applyBorder="1" applyAlignment="1">
      <alignment vertical="center" wrapText="1"/>
    </xf>
    <xf numFmtId="164" fontId="4" fillId="2" borderId="22" xfId="0" applyNumberFormat="1" applyFont="1" applyFill="1" applyBorder="1" applyAlignment="1">
      <alignment horizontal="center" vertical="center" wrapText="1"/>
    </xf>
    <xf numFmtId="164" fontId="4" fillId="2" borderId="25" xfId="0" applyNumberFormat="1" applyFont="1" applyFill="1" applyBorder="1" applyAlignment="1">
      <alignment horizontal="center" vertical="center" wrapText="1"/>
    </xf>
    <xf numFmtId="0" fontId="3" fillId="0" borderId="22" xfId="0" applyFont="1" applyBorder="1" applyAlignment="1">
      <alignment horizontal="center" vertical="center" wrapText="1"/>
    </xf>
    <xf numFmtId="0" fontId="3" fillId="0" borderId="25" xfId="0" applyFont="1" applyBorder="1" applyAlignment="1">
      <alignment horizontal="center" vertical="center" wrapText="1"/>
    </xf>
    <xf numFmtId="0" fontId="14" fillId="4" borderId="22" xfId="0" applyFont="1" applyFill="1" applyBorder="1" applyAlignment="1">
      <alignment vertical="center" wrapText="1"/>
    </xf>
    <xf numFmtId="0" fontId="6" fillId="0" borderId="22" xfId="0" applyFont="1" applyBorder="1" applyAlignment="1">
      <alignment vertical="center" wrapText="1"/>
    </xf>
    <xf numFmtId="0" fontId="6" fillId="0" borderId="25" xfId="0" applyFont="1" applyBorder="1" applyAlignment="1">
      <alignment vertical="center" wrapText="1"/>
    </xf>
    <xf numFmtId="0" fontId="25" fillId="3" borderId="1" xfId="0" applyFont="1" applyFill="1" applyBorder="1" applyAlignment="1">
      <alignment vertical="center" wrapText="1"/>
    </xf>
    <xf numFmtId="0" fontId="14" fillId="4" borderId="14"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5" xfId="0" applyFont="1" applyFill="1" applyBorder="1" applyAlignment="1">
      <alignment horizontal="center" vertical="center" wrapText="1"/>
    </xf>
    <xf numFmtId="0" fontId="14" fillId="4" borderId="4" xfId="0" applyFont="1" applyFill="1" applyBorder="1" applyAlignment="1">
      <alignment horizontal="center" vertical="center" wrapText="1"/>
    </xf>
    <xf numFmtId="164" fontId="21" fillId="5" borderId="3" xfId="0" applyNumberFormat="1" applyFont="1" applyFill="1" applyBorder="1" applyAlignment="1">
      <alignment vertical="center" wrapText="1"/>
    </xf>
    <xf numFmtId="164" fontId="21" fillId="5" borderId="31" xfId="0" applyNumberFormat="1" applyFont="1" applyFill="1" applyBorder="1" applyAlignment="1">
      <alignment vertical="center" wrapText="1"/>
    </xf>
    <xf numFmtId="164" fontId="4" fillId="7" borderId="3" xfId="0" applyNumberFormat="1" applyFont="1" applyFill="1" applyBorder="1" applyAlignment="1">
      <alignment horizontal="center" vertical="center" wrapText="1"/>
    </xf>
    <xf numFmtId="0" fontId="3" fillId="8" borderId="3" xfId="0" applyFont="1" applyFill="1" applyBorder="1" applyAlignment="1">
      <alignment horizontal="center" vertical="center" wrapText="1"/>
    </xf>
    <xf numFmtId="0" fontId="14" fillId="8" borderId="3" xfId="0" applyFont="1" applyFill="1" applyBorder="1" applyAlignment="1">
      <alignment vertical="center" wrapText="1"/>
    </xf>
    <xf numFmtId="164" fontId="21" fillId="0" borderId="31" xfId="0" applyNumberFormat="1" applyFont="1" applyFill="1" applyBorder="1" applyAlignment="1">
      <alignment vertical="center" wrapText="1"/>
    </xf>
    <xf numFmtId="0" fontId="14" fillId="8" borderId="30" xfId="0" applyFont="1" applyFill="1" applyBorder="1" applyAlignment="1">
      <alignment vertical="center" wrapText="1"/>
    </xf>
    <xf numFmtId="0" fontId="14" fillId="8" borderId="31" xfId="0" applyFont="1" applyFill="1" applyBorder="1" applyAlignment="1">
      <alignment vertical="center" wrapText="1"/>
    </xf>
    <xf numFmtId="0" fontId="13" fillId="8" borderId="2" xfId="0" applyFont="1" applyFill="1" applyBorder="1" applyAlignment="1">
      <alignment vertical="center" wrapText="1"/>
    </xf>
    <xf numFmtId="0" fontId="14" fillId="9" borderId="2" xfId="0" applyFont="1" applyFill="1" applyBorder="1" applyAlignment="1">
      <alignment vertical="center" wrapText="1"/>
    </xf>
    <xf numFmtId="0" fontId="14" fillId="9" borderId="3" xfId="0" applyFont="1" applyFill="1" applyBorder="1" applyAlignment="1">
      <alignment vertical="center" wrapText="1"/>
    </xf>
    <xf numFmtId="0" fontId="14" fillId="9" borderId="4" xfId="0" applyFont="1" applyFill="1" applyBorder="1" applyAlignment="1">
      <alignment vertical="center" wrapText="1"/>
    </xf>
    <xf numFmtId="164" fontId="21" fillId="0" borderId="2" xfId="0" applyNumberFormat="1" applyFont="1" applyFill="1" applyBorder="1" applyAlignment="1">
      <alignment vertical="center" wrapText="1"/>
    </xf>
    <xf numFmtId="0" fontId="14" fillId="8" borderId="2" xfId="0" applyFont="1" applyFill="1" applyBorder="1" applyAlignment="1">
      <alignment vertical="center" wrapText="1"/>
    </xf>
    <xf numFmtId="0" fontId="27" fillId="0" borderId="1" xfId="0" applyFont="1" applyBorder="1" applyAlignment="1">
      <alignment vertical="center" wrapText="1"/>
    </xf>
    <xf numFmtId="0" fontId="13" fillId="10" borderId="1" xfId="0" applyFont="1" applyFill="1" applyBorder="1" applyAlignment="1" applyProtection="1">
      <alignment vertical="center" wrapText="1"/>
      <protection locked="0"/>
    </xf>
    <xf numFmtId="0" fontId="14" fillId="10" borderId="1" xfId="0" applyFont="1" applyFill="1" applyBorder="1" applyAlignment="1" applyProtection="1">
      <alignment vertical="center" wrapText="1"/>
      <protection locked="0"/>
    </xf>
    <xf numFmtId="0" fontId="14" fillId="10" borderId="2" xfId="0" applyFont="1" applyFill="1" applyBorder="1" applyAlignment="1" applyProtection="1">
      <alignment vertical="center" wrapText="1"/>
      <protection locked="0"/>
    </xf>
    <xf numFmtId="0" fontId="14" fillId="10" borderId="22" xfId="0" applyFont="1" applyFill="1" applyBorder="1" applyAlignment="1" applyProtection="1">
      <alignment vertical="center" wrapText="1"/>
      <protection locked="0"/>
    </xf>
    <xf numFmtId="0" fontId="0" fillId="0" borderId="0" xfId="0" applyAlignment="1"/>
    <xf numFmtId="0" fontId="0" fillId="0" borderId="0" xfId="0" applyAlignment="1">
      <alignment horizontal="center" vertical="center" textRotation="180"/>
    </xf>
    <xf numFmtId="0" fontId="32" fillId="0" borderId="0" xfId="0" applyFont="1"/>
    <xf numFmtId="0" fontId="30" fillId="0" borderId="0" xfId="0" applyFont="1"/>
    <xf numFmtId="0" fontId="20" fillId="0" borderId="0" xfId="0" applyFont="1"/>
    <xf numFmtId="0" fontId="38" fillId="0" borderId="0" xfId="0" applyFont="1" applyAlignment="1">
      <alignment horizontal="center"/>
    </xf>
    <xf numFmtId="0" fontId="38" fillId="0" borderId="0" xfId="0" applyFont="1"/>
    <xf numFmtId="0" fontId="9" fillId="3" borderId="33" xfId="0" applyFont="1" applyFill="1" applyBorder="1" applyAlignment="1">
      <alignment vertical="center" wrapText="1"/>
    </xf>
    <xf numFmtId="0" fontId="3" fillId="0" borderId="33" xfId="0" applyFont="1" applyBorder="1" applyAlignment="1">
      <alignment horizontal="center" vertical="center" wrapText="1"/>
    </xf>
    <xf numFmtId="0" fontId="9" fillId="3" borderId="36" xfId="0" applyFont="1" applyFill="1" applyBorder="1" applyAlignment="1">
      <alignment vertical="center" wrapText="1"/>
    </xf>
    <xf numFmtId="0" fontId="3" fillId="0" borderId="36" xfId="0" applyFont="1" applyBorder="1" applyAlignment="1">
      <alignment horizontal="center" vertical="center" wrapText="1"/>
    </xf>
    <xf numFmtId="0" fontId="9" fillId="3" borderId="39" xfId="0" applyFont="1" applyFill="1" applyBorder="1" applyAlignment="1">
      <alignment vertical="center" wrapText="1"/>
    </xf>
    <xf numFmtId="0" fontId="3" fillId="0" borderId="39" xfId="0" applyFont="1" applyBorder="1" applyAlignment="1">
      <alignment horizontal="center" vertical="center" wrapText="1"/>
    </xf>
    <xf numFmtId="0" fontId="9" fillId="2" borderId="33" xfId="0" applyFont="1" applyFill="1" applyBorder="1" applyAlignment="1">
      <alignment vertical="center" wrapText="1"/>
    </xf>
    <xf numFmtId="0" fontId="9" fillId="2" borderId="36" xfId="0" applyFont="1" applyFill="1" applyBorder="1" applyAlignment="1">
      <alignment vertical="center" wrapText="1"/>
    </xf>
    <xf numFmtId="0" fontId="9" fillId="2" borderId="39" xfId="0" applyFont="1" applyFill="1" applyBorder="1" applyAlignment="1">
      <alignment vertical="center" wrapText="1"/>
    </xf>
    <xf numFmtId="0" fontId="9" fillId="3" borderId="42" xfId="0" applyFont="1" applyFill="1" applyBorder="1" applyAlignment="1">
      <alignment vertical="center" wrapText="1"/>
    </xf>
    <xf numFmtId="0" fontId="3" fillId="0" borderId="42"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38" fillId="0" borderId="50" xfId="0" applyFont="1" applyBorder="1" applyAlignment="1">
      <alignment horizontal="right" vertical="center"/>
    </xf>
    <xf numFmtId="0" fontId="38" fillId="0" borderId="51" xfId="0" applyFont="1" applyBorder="1" applyAlignment="1">
      <alignment horizontal="right" vertical="center"/>
    </xf>
    <xf numFmtId="0" fontId="38" fillId="0" borderId="51" xfId="0" applyFont="1" applyBorder="1" applyAlignment="1">
      <alignment horizontal="right" vertical="center" wrapText="1"/>
    </xf>
    <xf numFmtId="0" fontId="35" fillId="0" borderId="52" xfId="0" applyFont="1" applyBorder="1" applyAlignment="1">
      <alignment horizontal="right" vertical="center"/>
    </xf>
    <xf numFmtId="164" fontId="25" fillId="3" borderId="34" xfId="0" applyNumberFormat="1" applyFont="1" applyFill="1" applyBorder="1" applyAlignment="1">
      <alignment vertical="center" wrapText="1"/>
    </xf>
    <xf numFmtId="164" fontId="25" fillId="3" borderId="37" xfId="0" applyNumberFormat="1" applyFont="1" applyFill="1" applyBorder="1" applyAlignment="1">
      <alignment vertical="center" wrapText="1"/>
    </xf>
    <xf numFmtId="164" fontId="25" fillId="3" borderId="40" xfId="0" applyNumberFormat="1" applyFont="1" applyFill="1" applyBorder="1" applyAlignment="1">
      <alignment vertical="center" wrapText="1"/>
    </xf>
    <xf numFmtId="164" fontId="25" fillId="2" borderId="34" xfId="0" applyNumberFormat="1" applyFont="1" applyFill="1" applyBorder="1" applyAlignment="1">
      <alignment vertical="center" wrapText="1"/>
    </xf>
    <xf numFmtId="164" fontId="25" fillId="2" borderId="37" xfId="0" applyNumberFormat="1" applyFont="1" applyFill="1" applyBorder="1" applyAlignment="1">
      <alignment vertical="center" wrapText="1"/>
    </xf>
    <xf numFmtId="164" fontId="25" fillId="2" borderId="40" xfId="0" applyNumberFormat="1" applyFont="1" applyFill="1" applyBorder="1" applyAlignment="1">
      <alignment vertical="center" wrapText="1"/>
    </xf>
    <xf numFmtId="164" fontId="25" fillId="3" borderId="43" xfId="0" applyNumberFormat="1" applyFont="1" applyFill="1" applyBorder="1" applyAlignment="1">
      <alignment vertical="center" wrapText="1"/>
    </xf>
    <xf numFmtId="0" fontId="20" fillId="0" borderId="32" xfId="0" applyFont="1" applyBorder="1"/>
    <xf numFmtId="0" fontId="20" fillId="0" borderId="35" xfId="0" applyFont="1" applyBorder="1"/>
    <xf numFmtId="0" fontId="20" fillId="0" borderId="38" xfId="0" applyFont="1" applyBorder="1"/>
    <xf numFmtId="0" fontId="20" fillId="0" borderId="41" xfId="0" applyFont="1" applyBorder="1"/>
    <xf numFmtId="0" fontId="10" fillId="4" borderId="1" xfId="0" applyFont="1" applyFill="1" applyBorder="1" applyAlignment="1">
      <alignment vertical="center" wrapText="1"/>
    </xf>
    <xf numFmtId="164" fontId="39" fillId="0" borderId="1" xfId="0" applyNumberFormat="1" applyFont="1" applyBorder="1" applyAlignment="1">
      <alignment vertical="center" wrapText="1"/>
    </xf>
    <xf numFmtId="0" fontId="10" fillId="4" borderId="1" xfId="0" quotePrefix="1" applyFont="1" applyFill="1" applyBorder="1" applyAlignment="1">
      <alignment vertical="center" wrapText="1"/>
    </xf>
    <xf numFmtId="44" fontId="21" fillId="8" borderId="3" xfId="1" applyFont="1" applyFill="1" applyBorder="1" applyAlignment="1">
      <alignment vertical="center" wrapText="1"/>
    </xf>
    <xf numFmtId="164" fontId="41" fillId="0" borderId="4" xfId="0" applyNumberFormat="1" applyFont="1" applyBorder="1" applyAlignment="1">
      <alignment horizontal="right" vertical="center" wrapText="1"/>
    </xf>
    <xf numFmtId="0" fontId="42" fillId="10" borderId="1" xfId="0" applyFont="1" applyFill="1" applyBorder="1" applyAlignment="1" applyProtection="1">
      <alignment vertical="center" wrapText="1"/>
      <protection locked="0"/>
    </xf>
    <xf numFmtId="0" fontId="42" fillId="10" borderId="2" xfId="0" applyFont="1" applyFill="1" applyBorder="1" applyAlignment="1" applyProtection="1">
      <alignment vertical="center" wrapText="1"/>
      <protection locked="0"/>
    </xf>
    <xf numFmtId="0" fontId="42" fillId="10" borderId="22" xfId="0" applyFont="1" applyFill="1" applyBorder="1" applyAlignment="1" applyProtection="1">
      <alignment vertical="center" wrapText="1"/>
      <protection locked="0"/>
    </xf>
    <xf numFmtId="0" fontId="43" fillId="0" borderId="0" xfId="0" applyFont="1"/>
    <xf numFmtId="0" fontId="43" fillId="0" borderId="0" xfId="0" applyFont="1"/>
    <xf numFmtId="0" fontId="0" fillId="0" borderId="0" xfId="0"/>
    <xf numFmtId="0" fontId="0" fillId="0" borderId="0" xfId="0" applyProtection="1">
      <protection locked="0"/>
    </xf>
    <xf numFmtId="0" fontId="0" fillId="0" borderId="0" xfId="0" applyAlignment="1">
      <alignment horizontal="center"/>
    </xf>
    <xf numFmtId="0" fontId="44" fillId="0" borderId="0" xfId="0" applyFont="1" applyAlignment="1">
      <alignment vertical="center"/>
    </xf>
    <xf numFmtId="0" fontId="43" fillId="0" borderId="0" xfId="0" applyFont="1" applyAlignment="1">
      <alignment vertical="center"/>
    </xf>
    <xf numFmtId="0" fontId="45" fillId="0" borderId="0" xfId="0" applyFont="1" applyAlignment="1">
      <alignment vertical="center"/>
    </xf>
    <xf numFmtId="0" fontId="45" fillId="0" borderId="0" xfId="0" applyFont="1"/>
    <xf numFmtId="0" fontId="45" fillId="0" borderId="0" xfId="0" applyFont="1" applyAlignment="1">
      <alignment horizontal="center"/>
    </xf>
    <xf numFmtId="0" fontId="0" fillId="0" borderId="54" xfId="0" applyBorder="1" applyAlignment="1">
      <alignment horizontal="center" vertical="center"/>
    </xf>
    <xf numFmtId="0" fontId="0" fillId="0" borderId="54" xfId="0" applyBorder="1" applyAlignment="1">
      <alignment horizontal="center" vertical="center" wrapText="1"/>
    </xf>
    <xf numFmtId="0" fontId="0" fillId="0" borderId="54" xfId="0" applyBorder="1" applyAlignment="1">
      <alignment wrapText="1"/>
    </xf>
    <xf numFmtId="0" fontId="0" fillId="11" borderId="54" xfId="0" applyFill="1" applyBorder="1" applyAlignment="1" applyProtection="1">
      <alignment horizontal="center" vertical="center"/>
      <protection locked="0"/>
    </xf>
    <xf numFmtId="165" fontId="0" fillId="0" borderId="54" xfId="0" applyNumberFormat="1" applyBorder="1" applyAlignment="1">
      <alignment horizontal="center" vertical="center"/>
    </xf>
    <xf numFmtId="0" fontId="48" fillId="0" borderId="0" xfId="0" applyFont="1"/>
    <xf numFmtId="0" fontId="52" fillId="11" borderId="54" xfId="0" applyFont="1" applyFill="1" applyBorder="1" applyAlignment="1" applyProtection="1">
      <alignment horizontal="center" vertical="center"/>
      <protection locked="0"/>
    </xf>
    <xf numFmtId="0" fontId="52" fillId="0" borderId="54" xfId="0" applyFont="1" applyBorder="1" applyAlignment="1">
      <alignment horizontal="center" vertical="center"/>
    </xf>
    <xf numFmtId="0" fontId="52" fillId="0" borderId="0" xfId="0" applyFont="1"/>
    <xf numFmtId="0" fontId="52" fillId="0" borderId="54" xfId="0" applyFont="1" applyBorder="1" applyAlignment="1">
      <alignment wrapText="1"/>
    </xf>
    <xf numFmtId="165" fontId="52" fillId="0" borderId="54" xfId="0" applyNumberFormat="1" applyFont="1" applyBorder="1" applyAlignment="1">
      <alignment horizontal="center" vertical="center"/>
    </xf>
    <xf numFmtId="165" fontId="0" fillId="0" borderId="0" xfId="0" applyNumberFormat="1" applyAlignment="1">
      <alignment vertical="center"/>
    </xf>
    <xf numFmtId="0" fontId="54" fillId="11" borderId="54" xfId="0" applyFont="1" applyFill="1" applyBorder="1" applyAlignment="1" applyProtection="1">
      <alignment horizontal="center" vertical="center"/>
      <protection locked="0"/>
    </xf>
    <xf numFmtId="0" fontId="54" fillId="0" borderId="54" xfId="0" applyFont="1" applyBorder="1" applyAlignment="1">
      <alignment horizontal="center" vertical="center"/>
    </xf>
    <xf numFmtId="0" fontId="54" fillId="0" borderId="0" xfId="0" applyFont="1"/>
    <xf numFmtId="0" fontId="54" fillId="0" borderId="54" xfId="0" applyFont="1" applyBorder="1" applyAlignment="1">
      <alignment wrapText="1"/>
    </xf>
    <xf numFmtId="165" fontId="54" fillId="0" borderId="54" xfId="0" applyNumberFormat="1" applyFont="1" applyBorder="1" applyAlignment="1">
      <alignment horizontal="center" vertical="center"/>
    </xf>
    <xf numFmtId="0" fontId="55" fillId="8" borderId="3" xfId="0" applyFont="1" applyFill="1" applyBorder="1" applyAlignment="1">
      <alignment vertical="center" wrapText="1"/>
    </xf>
    <xf numFmtId="164" fontId="55" fillId="0" borderId="2" xfId="0" applyNumberFormat="1" applyFont="1" applyFill="1" applyBorder="1" applyAlignment="1">
      <alignment vertical="center" wrapText="1"/>
    </xf>
    <xf numFmtId="164" fontId="18" fillId="8" borderId="4" xfId="0" applyNumberFormat="1" applyFont="1" applyFill="1" applyBorder="1" applyAlignment="1">
      <alignment vertical="center" wrapText="1"/>
    </xf>
    <xf numFmtId="0" fontId="43" fillId="0" borderId="54" xfId="0" applyFont="1" applyBorder="1" applyAlignment="1">
      <alignment wrapText="1"/>
    </xf>
    <xf numFmtId="0" fontId="2" fillId="11" borderId="54" xfId="0" applyFont="1" applyFill="1" applyBorder="1" applyAlignment="1" applyProtection="1">
      <alignment horizontal="center" vertical="center"/>
      <protection locked="0"/>
    </xf>
    <xf numFmtId="0" fontId="2" fillId="0" borderId="54" xfId="0" applyFont="1" applyBorder="1" applyAlignment="1">
      <alignment horizontal="center" vertical="center"/>
    </xf>
    <xf numFmtId="0" fontId="2" fillId="0" borderId="0" xfId="0" applyFont="1"/>
    <xf numFmtId="0" fontId="56" fillId="0" borderId="54" xfId="0" applyFont="1" applyBorder="1" applyAlignment="1">
      <alignment wrapText="1"/>
    </xf>
    <xf numFmtId="165" fontId="2" fillId="0" borderId="54" xfId="0" applyNumberFormat="1" applyFont="1" applyBorder="1" applyAlignment="1">
      <alignment horizontal="center" vertical="center"/>
    </xf>
    <xf numFmtId="0" fontId="56" fillId="0" borderId="56" xfId="0" quotePrefix="1" applyFont="1" applyFill="1" applyBorder="1" applyAlignment="1">
      <alignment wrapText="1"/>
    </xf>
    <xf numFmtId="0" fontId="57" fillId="0" borderId="56" xfId="0" applyFont="1" applyFill="1" applyBorder="1" applyAlignment="1">
      <alignment wrapText="1"/>
    </xf>
    <xf numFmtId="0" fontId="2" fillId="0" borderId="54" xfId="0" applyFont="1" applyBorder="1" applyAlignment="1">
      <alignment wrapText="1"/>
    </xf>
    <xf numFmtId="0" fontId="9" fillId="3" borderId="2" xfId="0" applyFont="1" applyFill="1" applyBorder="1" applyAlignment="1">
      <alignment horizontal="center" vertical="center" textRotation="90" wrapText="1"/>
    </xf>
    <xf numFmtId="0" fontId="9" fillId="2" borderId="22" xfId="0" applyFont="1" applyFill="1" applyBorder="1" applyAlignment="1">
      <alignment horizontal="center" vertical="center" textRotation="90" wrapText="1"/>
    </xf>
    <xf numFmtId="0" fontId="9" fillId="2" borderId="1" xfId="0" applyFont="1" applyFill="1" applyBorder="1" applyAlignment="1">
      <alignment horizontal="center" vertical="center" textRotation="90" wrapText="1"/>
    </xf>
    <xf numFmtId="0" fontId="9" fillId="3" borderId="4" xfId="0" applyFont="1" applyFill="1" applyBorder="1" applyAlignment="1">
      <alignment horizontal="center" vertical="center" textRotation="90" wrapText="1"/>
    </xf>
    <xf numFmtId="0" fontId="9" fillId="3" borderId="1" xfId="0" applyFont="1" applyFill="1" applyBorder="1" applyAlignment="1">
      <alignment horizontal="center" vertical="center" textRotation="90" wrapText="1"/>
    </xf>
    <xf numFmtId="0" fontId="9" fillId="3" borderId="14" xfId="0" applyFont="1" applyFill="1" applyBorder="1" applyAlignment="1">
      <alignment horizontal="center" vertical="center" textRotation="90" wrapText="1"/>
    </xf>
    <xf numFmtId="0" fontId="9" fillId="2" borderId="23" xfId="0" applyFont="1" applyFill="1" applyBorder="1" applyAlignment="1">
      <alignment horizontal="center" vertical="center" textRotation="90" wrapText="1"/>
    </xf>
    <xf numFmtId="0" fontId="0" fillId="0" borderId="0" xfId="0"/>
    <xf numFmtId="0" fontId="58" fillId="10" borderId="1" xfId="0" applyFont="1" applyFill="1" applyBorder="1" applyAlignment="1" applyProtection="1">
      <alignment vertical="center" wrapText="1"/>
      <protection locked="0"/>
    </xf>
    <xf numFmtId="0" fontId="59" fillId="8" borderId="2" xfId="0" applyFont="1" applyFill="1" applyBorder="1" applyAlignment="1">
      <alignment vertical="center" wrapText="1"/>
    </xf>
    <xf numFmtId="0" fontId="0" fillId="0" borderId="0" xfId="0"/>
    <xf numFmtId="0" fontId="9" fillId="2" borderId="1" xfId="0" applyFont="1" applyFill="1" applyBorder="1" applyAlignment="1">
      <alignment horizontal="center" vertical="center" textRotation="90" wrapText="1"/>
    </xf>
    <xf numFmtId="0" fontId="0" fillId="0" borderId="0" xfId="0"/>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29" xfId="0" applyFont="1" applyBorder="1" applyAlignment="1">
      <alignment horizontal="left" vertical="center" wrapText="1"/>
    </xf>
    <xf numFmtId="0" fontId="13" fillId="0" borderId="8" xfId="0" applyFont="1" applyBorder="1" applyAlignment="1">
      <alignment horizontal="left" wrapText="1"/>
    </xf>
    <xf numFmtId="0" fontId="11" fillId="3" borderId="16" xfId="0" applyFont="1" applyFill="1" applyBorder="1" applyAlignment="1">
      <alignment vertical="center" wrapText="1"/>
    </xf>
    <xf numFmtId="0" fontId="11" fillId="3" borderId="5" xfId="0" applyFont="1" applyFill="1" applyBorder="1" applyAlignment="1">
      <alignment vertical="center" wrapText="1"/>
    </xf>
    <xf numFmtId="0" fontId="11" fillId="3" borderId="7" xfId="0" applyFont="1" applyFill="1" applyBorder="1" applyAlignment="1">
      <alignment vertical="center" wrapText="1"/>
    </xf>
    <xf numFmtId="0" fontId="11" fillId="3" borderId="17" xfId="0" applyFont="1" applyFill="1" applyBorder="1" applyAlignment="1">
      <alignment vertical="center" wrapText="1"/>
    </xf>
    <xf numFmtId="0" fontId="11" fillId="3" borderId="6" xfId="0" applyFont="1" applyFill="1" applyBorder="1" applyAlignment="1">
      <alignment vertical="center" wrapText="1"/>
    </xf>
    <xf numFmtId="0" fontId="11" fillId="3" borderId="10" xfId="0" applyFont="1" applyFill="1" applyBorder="1" applyAlignment="1">
      <alignment vertical="center" wrapText="1"/>
    </xf>
    <xf numFmtId="0" fontId="3" fillId="0" borderId="1" xfId="0" applyFont="1" applyBorder="1" applyAlignment="1">
      <alignment vertical="center" wrapText="1"/>
    </xf>
    <xf numFmtId="0" fontId="9" fillId="3" borderId="1" xfId="0" applyFont="1" applyFill="1" applyBorder="1" applyAlignment="1">
      <alignment horizontal="center" vertical="center" textRotation="90" wrapText="1"/>
    </xf>
    <xf numFmtId="0" fontId="9" fillId="3" borderId="14" xfId="0" applyFont="1" applyFill="1" applyBorder="1" applyAlignment="1">
      <alignment horizontal="center" vertical="center" textRotation="90" wrapText="1"/>
    </xf>
    <xf numFmtId="0" fontId="10" fillId="3" borderId="14"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9" fillId="2" borderId="1" xfId="0" applyFont="1" applyFill="1" applyBorder="1" applyAlignment="1">
      <alignment horizontal="center" vertical="center" textRotation="90" wrapText="1"/>
    </xf>
    <xf numFmtId="0" fontId="10" fillId="2" borderId="1" xfId="0" applyFont="1" applyFill="1" applyBorder="1" applyAlignment="1">
      <alignment horizontal="center" vertical="center" textRotation="90" wrapText="1"/>
    </xf>
    <xf numFmtId="0" fontId="9" fillId="2" borderId="23" xfId="0" applyFont="1" applyFill="1" applyBorder="1" applyAlignment="1">
      <alignment horizontal="center" vertical="center" textRotation="90" wrapText="1"/>
    </xf>
    <xf numFmtId="0" fontId="9" fillId="2" borderId="24" xfId="0" applyFont="1" applyFill="1" applyBorder="1" applyAlignment="1">
      <alignment horizontal="center" vertical="center" textRotation="90" wrapText="1"/>
    </xf>
    <xf numFmtId="0" fontId="11" fillId="2" borderId="18" xfId="0" applyFont="1" applyFill="1" applyBorder="1" applyAlignment="1">
      <alignment vertical="center" wrapText="1"/>
    </xf>
    <xf numFmtId="0" fontId="0" fillId="0" borderId="8" xfId="0" applyBorder="1" applyAlignment="1">
      <alignment vertical="center" wrapText="1"/>
    </xf>
    <xf numFmtId="0" fontId="0" fillId="0" borderId="19" xfId="0" applyBorder="1" applyAlignment="1">
      <alignment vertical="center" wrapText="1"/>
    </xf>
    <xf numFmtId="0" fontId="28" fillId="0" borderId="8" xfId="0" applyFont="1" applyBorder="1" applyAlignment="1">
      <alignment horizontal="left" vertical="center" wrapText="1"/>
    </xf>
    <xf numFmtId="0" fontId="28" fillId="0" borderId="26" xfId="0" applyFont="1" applyBorder="1" applyAlignment="1">
      <alignment horizontal="left" vertical="center" wrapText="1"/>
    </xf>
    <xf numFmtId="0" fontId="4" fillId="0" borderId="0" xfId="0" quotePrefix="1" applyFont="1" applyBorder="1" applyAlignment="1">
      <alignment horizontal="left" vertical="center" wrapText="1"/>
    </xf>
    <xf numFmtId="0" fontId="4" fillId="0" borderId="0" xfId="0" applyFont="1" applyBorder="1" applyAlignment="1">
      <alignment horizontal="left" vertical="center" wrapText="1"/>
    </xf>
    <xf numFmtId="0" fontId="4" fillId="0" borderId="27" xfId="0" applyFont="1" applyBorder="1" applyAlignment="1">
      <alignment horizontal="left" vertical="center" wrapText="1"/>
    </xf>
    <xf numFmtId="0" fontId="4" fillId="0" borderId="11" xfId="0" applyFont="1" applyBorder="1" applyAlignment="1">
      <alignment horizontal="left" vertical="center" wrapText="1"/>
    </xf>
    <xf numFmtId="0" fontId="4" fillId="0" borderId="28" xfId="0" applyFont="1" applyBorder="1" applyAlignment="1">
      <alignment horizontal="left" vertical="center" wrapText="1"/>
    </xf>
    <xf numFmtId="0" fontId="19"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3" borderId="2" xfId="0" applyFont="1" applyFill="1" applyBorder="1" applyAlignment="1">
      <alignment horizontal="center" vertical="center" textRotation="90" wrapText="1"/>
    </xf>
    <xf numFmtId="0" fontId="9" fillId="2" borderId="22" xfId="0" applyFont="1" applyFill="1" applyBorder="1" applyAlignment="1">
      <alignment horizontal="center" vertical="center" textRotation="90" wrapText="1"/>
    </xf>
    <xf numFmtId="0" fontId="11" fillId="2" borderId="20" xfId="0" applyFont="1" applyFill="1" applyBorder="1" applyAlignment="1">
      <alignment vertical="center" wrapText="1"/>
    </xf>
    <xf numFmtId="0" fontId="0" fillId="0" borderId="11" xfId="0" applyBorder="1" applyAlignment="1">
      <alignment vertical="center" wrapText="1"/>
    </xf>
    <xf numFmtId="0" fontId="0" fillId="0" borderId="21" xfId="0" applyBorder="1" applyAlignment="1">
      <alignment vertical="center" wrapText="1"/>
    </xf>
    <xf numFmtId="0" fontId="19" fillId="4" borderId="15" xfId="0" applyFont="1" applyFill="1" applyBorder="1" applyAlignment="1">
      <alignment vertical="center" wrapText="1"/>
    </xf>
    <xf numFmtId="0" fontId="20" fillId="0" borderId="3" xfId="0" applyFont="1" applyBorder="1" applyAlignment="1">
      <alignment vertical="center" wrapText="1"/>
    </xf>
    <xf numFmtId="0" fontId="20" fillId="0" borderId="4" xfId="0" applyFont="1" applyBorder="1" applyAlignment="1">
      <alignment vertical="center" wrapText="1"/>
    </xf>
    <xf numFmtId="0" fontId="9" fillId="3" borderId="4" xfId="0" applyFont="1" applyFill="1" applyBorder="1" applyAlignment="1">
      <alignment horizontal="center" vertical="center" textRotation="90" wrapText="1"/>
    </xf>
    <xf numFmtId="0" fontId="10" fillId="3" borderId="4" xfId="0" applyFont="1" applyFill="1" applyBorder="1" applyAlignment="1">
      <alignment horizontal="center" vertical="center" wrapText="1"/>
    </xf>
    <xf numFmtId="0" fontId="3" fillId="0" borderId="7"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0" xfId="0" applyFont="1" applyBorder="1" applyAlignment="1">
      <alignment horizontal="center" vertical="center" wrapText="1"/>
    </xf>
    <xf numFmtId="0" fontId="31" fillId="0" borderId="8" xfId="0" applyFont="1" applyBorder="1" applyAlignment="1">
      <alignment horizontal="left" wrapText="1"/>
    </xf>
    <xf numFmtId="0" fontId="21" fillId="5" borderId="30" xfId="0" applyFont="1" applyFill="1" applyBorder="1" applyAlignment="1">
      <alignment horizontal="center" vertical="center" wrapText="1"/>
    </xf>
    <xf numFmtId="0" fontId="21" fillId="5" borderId="3" xfId="0" applyFont="1" applyFill="1" applyBorder="1" applyAlignment="1">
      <alignment horizontal="center" vertical="center" wrapText="1"/>
    </xf>
    <xf numFmtId="0" fontId="9" fillId="6" borderId="19" xfId="0" applyFont="1" applyFill="1" applyBorder="1" applyAlignment="1">
      <alignment horizontal="center" vertical="center" textRotation="90" wrapText="1"/>
    </xf>
    <xf numFmtId="0" fontId="9" fillId="6" borderId="21" xfId="0" applyFont="1" applyFill="1" applyBorder="1" applyAlignment="1">
      <alignment horizontal="center" vertical="center" textRotation="90" wrapText="1"/>
    </xf>
    <xf numFmtId="0" fontId="11" fillId="2" borderId="18"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11" fillId="2" borderId="20"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11" fillId="2" borderId="21"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1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11" fillId="3" borderId="21" xfId="0" applyFont="1" applyFill="1" applyBorder="1" applyAlignment="1">
      <alignment horizontal="left" vertical="center" wrapText="1"/>
    </xf>
    <xf numFmtId="0" fontId="11" fillId="3" borderId="18" xfId="0" applyFont="1" applyFill="1" applyBorder="1" applyAlignment="1">
      <alignment horizontal="left" vertical="center" wrapText="1"/>
    </xf>
    <xf numFmtId="0" fontId="11" fillId="3" borderId="9" xfId="0" applyFont="1" applyFill="1" applyBorder="1" applyAlignment="1">
      <alignment horizontal="left" vertical="center" wrapText="1"/>
    </xf>
    <xf numFmtId="14" fontId="11" fillId="5" borderId="20" xfId="0" applyNumberFormat="1" applyFont="1" applyFill="1" applyBorder="1" applyAlignment="1">
      <alignment horizontal="left" vertical="center" wrapText="1"/>
    </xf>
    <xf numFmtId="14" fontId="11" fillId="5" borderId="12" xfId="0" applyNumberFormat="1" applyFont="1" applyFill="1" applyBorder="1" applyAlignment="1">
      <alignment horizontal="left" vertical="center" wrapText="1"/>
    </xf>
    <xf numFmtId="0" fontId="37" fillId="0" borderId="13" xfId="0" applyFont="1" applyBorder="1" applyAlignment="1">
      <alignment horizontal="center" vertical="center" textRotation="180" wrapText="1"/>
    </xf>
    <xf numFmtId="0" fontId="29" fillId="5" borderId="0" xfId="0" applyFont="1" applyFill="1" applyAlignment="1">
      <alignment horizontal="center"/>
    </xf>
    <xf numFmtId="0" fontId="33" fillId="0" borderId="0" xfId="0" applyFont="1" applyAlignment="1">
      <alignment horizontal="center"/>
    </xf>
    <xf numFmtId="0" fontId="0" fillId="0" borderId="0" xfId="0" applyAlignment="1">
      <alignment horizontal="center" vertical="center" textRotation="180" wrapText="1"/>
    </xf>
    <xf numFmtId="0" fontId="0" fillId="0" borderId="0" xfId="0" applyAlignment="1">
      <alignment horizontal="center" vertical="center" textRotation="180"/>
    </xf>
    <xf numFmtId="0" fontId="0" fillId="0" borderId="0" xfId="0" quotePrefix="1" applyAlignment="1">
      <alignment horizontal="left" vertical="top" wrapText="1"/>
    </xf>
    <xf numFmtId="0" fontId="0" fillId="0" borderId="44" xfId="0" applyBorder="1" applyAlignment="1">
      <alignment vertical="center"/>
    </xf>
    <xf numFmtId="0" fontId="0" fillId="0" borderId="45" xfId="0" applyBorder="1" applyAlignment="1">
      <alignment vertical="center"/>
    </xf>
    <xf numFmtId="0" fontId="0" fillId="0" borderId="46" xfId="0" applyBorder="1" applyAlignment="1">
      <alignment vertical="center"/>
    </xf>
    <xf numFmtId="0" fontId="0" fillId="0" borderId="47" xfId="0" applyBorder="1" applyAlignment="1">
      <alignment vertical="center"/>
    </xf>
    <xf numFmtId="0" fontId="0" fillId="0" borderId="48" xfId="0" applyBorder="1" applyAlignment="1">
      <alignment vertical="center"/>
    </xf>
    <xf numFmtId="0" fontId="0" fillId="0" borderId="49" xfId="0" applyBorder="1" applyAlignment="1">
      <alignment vertical="center"/>
    </xf>
    <xf numFmtId="0" fontId="0" fillId="0" borderId="0" xfId="0"/>
    <xf numFmtId="0" fontId="44" fillId="0" borderId="0" xfId="0" applyFont="1" applyAlignment="1">
      <alignment horizontal="center" vertical="center"/>
    </xf>
    <xf numFmtId="0" fontId="43" fillId="0" borderId="0" xfId="0" applyFont="1"/>
    <xf numFmtId="0" fontId="0" fillId="11" borderId="0" xfId="0" applyFill="1" applyProtection="1">
      <protection locked="0"/>
    </xf>
    <xf numFmtId="0" fontId="0" fillId="0" borderId="53" xfId="0" applyBorder="1" applyAlignment="1">
      <alignment horizontal="center" vertical="center"/>
    </xf>
    <xf numFmtId="0" fontId="0" fillId="0" borderId="55" xfId="0" applyBorder="1" applyAlignment="1">
      <alignment horizontal="center" vertical="center"/>
    </xf>
    <xf numFmtId="0" fontId="50" fillId="11" borderId="0" xfId="2" applyFont="1" applyFill="1" applyProtection="1">
      <protection locked="0"/>
    </xf>
    <xf numFmtId="0" fontId="51" fillId="11" borderId="0" xfId="0" applyFont="1" applyFill="1" applyProtection="1">
      <protection locked="0"/>
    </xf>
    <xf numFmtId="14" fontId="0" fillId="11" borderId="0" xfId="0" applyNumberFormat="1" applyFill="1" applyProtection="1">
      <protection locked="0"/>
    </xf>
    <xf numFmtId="0" fontId="47" fillId="0" borderId="0" xfId="0" applyFont="1" applyAlignment="1">
      <alignment wrapText="1"/>
    </xf>
    <xf numFmtId="2" fontId="0" fillId="0" borderId="54" xfId="0" applyNumberFormat="1" applyBorder="1" applyAlignment="1">
      <alignment horizontal="center" vertical="center" wrapText="1"/>
    </xf>
    <xf numFmtId="2" fontId="0" fillId="0" borderId="54" xfId="0" applyNumberFormat="1" applyBorder="1" applyAlignment="1">
      <alignment horizontal="center" vertical="center"/>
    </xf>
    <xf numFmtId="2" fontId="54" fillId="0" borderId="54" xfId="0" applyNumberFormat="1" applyFont="1" applyBorder="1" applyAlignment="1">
      <alignment horizontal="center" vertical="center" wrapText="1"/>
    </xf>
    <xf numFmtId="2" fontId="54" fillId="0" borderId="54" xfId="0" applyNumberFormat="1" applyFont="1" applyBorder="1" applyAlignment="1">
      <alignment horizontal="center" vertical="center"/>
    </xf>
    <xf numFmtId="2" fontId="52" fillId="0" borderId="54" xfId="0" applyNumberFormat="1" applyFont="1" applyBorder="1" applyAlignment="1">
      <alignment horizontal="center" vertical="center" wrapText="1"/>
    </xf>
    <xf numFmtId="2" fontId="52" fillId="0" borderId="54" xfId="0" applyNumberFormat="1" applyFont="1" applyBorder="1" applyAlignment="1">
      <alignment horizontal="center" vertical="center"/>
    </xf>
    <xf numFmtId="2" fontId="2" fillId="0" borderId="54" xfId="0" applyNumberFormat="1" applyFont="1" applyBorder="1" applyAlignment="1">
      <alignment horizontal="center" vertical="center" wrapText="1"/>
    </xf>
    <xf numFmtId="2" fontId="2" fillId="0" borderId="54" xfId="0" applyNumberFormat="1" applyFont="1" applyBorder="1" applyAlignment="1">
      <alignment horizontal="center" vertical="center"/>
    </xf>
    <xf numFmtId="0" fontId="49" fillId="11" borderId="0" xfId="2" applyFill="1" applyProtection="1">
      <protection locked="0"/>
    </xf>
    <xf numFmtId="0" fontId="45" fillId="0" borderId="0" xfId="0" applyFont="1" applyAlignment="1">
      <alignment horizontal="center"/>
    </xf>
    <xf numFmtId="2" fontId="2" fillId="0" borderId="53" xfId="0" applyNumberFormat="1" applyFont="1" applyBorder="1" applyAlignment="1">
      <alignment horizontal="center" vertical="center" wrapText="1"/>
    </xf>
    <xf numFmtId="2" fontId="2" fillId="0" borderId="55" xfId="0" applyNumberFormat="1" applyFont="1" applyBorder="1" applyAlignment="1">
      <alignment horizontal="center" vertical="center" wrapText="1"/>
    </xf>
  </cellXfs>
  <cellStyles count="3">
    <cellStyle name="Link" xfId="2" builtinId="8"/>
    <cellStyle name="Standard" xfId="0" builtinId="0"/>
    <cellStyle name="Währung" xfId="1" builtinId="4"/>
  </cellStyles>
  <dxfs count="10">
    <dxf>
      <font>
        <color rgb="FFFFFF00"/>
      </font>
      <fill>
        <patternFill>
          <bgColor rgb="FFFF0000"/>
        </patternFill>
      </fill>
    </dxf>
    <dxf>
      <fill>
        <patternFill>
          <bgColor rgb="FF00B050"/>
        </patternFill>
      </fill>
    </dxf>
    <dxf>
      <font>
        <color rgb="FFFFFF00"/>
      </font>
      <fill>
        <patternFill>
          <bgColor rgb="FFFF0000"/>
        </patternFill>
      </fill>
    </dxf>
    <dxf>
      <fill>
        <patternFill>
          <bgColor rgb="FF00B050"/>
        </patternFill>
      </fill>
    </dxf>
    <dxf>
      <font>
        <color rgb="FFFFFF00"/>
      </font>
      <fill>
        <patternFill>
          <bgColor rgb="FFFF0000"/>
        </patternFill>
      </fill>
    </dxf>
    <dxf>
      <fill>
        <patternFill>
          <bgColor rgb="FF00B050"/>
        </patternFill>
      </fill>
    </dxf>
    <dxf>
      <font>
        <color rgb="FFFFFF00"/>
      </font>
      <fill>
        <patternFill>
          <bgColor rgb="FFFF0000"/>
        </patternFill>
      </fill>
    </dxf>
    <dxf>
      <fill>
        <patternFill>
          <bgColor rgb="FF00B050"/>
        </patternFill>
      </fill>
    </dxf>
    <dxf>
      <font>
        <color rgb="FFFFFF00"/>
      </font>
      <fill>
        <patternFill>
          <bgColor rgb="FFFF0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95250</xdr:colOff>
      <xdr:row>1</xdr:row>
      <xdr:rowOff>76200</xdr:rowOff>
    </xdr:from>
    <xdr:to>
      <xdr:col>0</xdr:col>
      <xdr:colOff>1343025</xdr:colOff>
      <xdr:row>4</xdr:row>
      <xdr:rowOff>400050</xdr:rowOff>
    </xdr:to>
    <xdr:pic>
      <xdr:nvPicPr>
        <xdr:cNvPr id="3" name="WordPictureWatermark105570720" descr="Logo_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lum bright="-4000" contrast="-20000"/>
          <a:extLst>
            <a:ext uri="{28A0092B-C50C-407E-A947-70E740481C1C}">
              <a14:useLocalDpi xmlns:a14="http://schemas.microsoft.com/office/drawing/2010/main" val="0"/>
            </a:ext>
          </a:extLst>
        </a:blip>
        <a:srcRect/>
        <a:stretch>
          <a:fillRect/>
        </a:stretch>
      </xdr:blipFill>
      <xdr:spPr bwMode="auto">
        <a:xfrm>
          <a:off x="95250" y="533400"/>
          <a:ext cx="1247775" cy="1438275"/>
        </a:xfrm>
        <a:prstGeom prst="rect">
          <a:avLst/>
        </a:prstGeom>
        <a:ln>
          <a:noFill/>
        </a:ln>
        <a:effectLst>
          <a:softEdge rad="112500"/>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95250</xdr:colOff>
      <xdr:row>1</xdr:row>
      <xdr:rowOff>76200</xdr:rowOff>
    </xdr:from>
    <xdr:to>
      <xdr:col>0</xdr:col>
      <xdr:colOff>1343025</xdr:colOff>
      <xdr:row>4</xdr:row>
      <xdr:rowOff>400050</xdr:rowOff>
    </xdr:to>
    <xdr:pic>
      <xdr:nvPicPr>
        <xdr:cNvPr id="2" name="WordPictureWatermark105570720" descr="Logo_2">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lum bright="-4000" contrast="-20000"/>
          <a:extLst>
            <a:ext uri="{28A0092B-C50C-407E-A947-70E740481C1C}">
              <a14:useLocalDpi xmlns:a14="http://schemas.microsoft.com/office/drawing/2010/main" val="0"/>
            </a:ext>
          </a:extLst>
        </a:blip>
        <a:srcRect/>
        <a:stretch>
          <a:fillRect/>
        </a:stretch>
      </xdr:blipFill>
      <xdr:spPr bwMode="auto">
        <a:xfrm>
          <a:off x="95250" y="533400"/>
          <a:ext cx="1247775" cy="1466850"/>
        </a:xfrm>
        <a:prstGeom prst="rect">
          <a:avLst/>
        </a:prstGeom>
        <a:ln>
          <a:noFill/>
        </a:ln>
        <a:effectLst>
          <a:softEdge rad="112500"/>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1</xdr:row>
      <xdr:rowOff>76200</xdr:rowOff>
    </xdr:from>
    <xdr:to>
      <xdr:col>0</xdr:col>
      <xdr:colOff>1343025</xdr:colOff>
      <xdr:row>4</xdr:row>
      <xdr:rowOff>400050</xdr:rowOff>
    </xdr:to>
    <xdr:pic>
      <xdr:nvPicPr>
        <xdr:cNvPr id="2" name="WordPictureWatermark105570720" descr="Logo_2">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lum bright="-4000" contrast="-20000"/>
          <a:extLst>
            <a:ext uri="{28A0092B-C50C-407E-A947-70E740481C1C}">
              <a14:useLocalDpi xmlns:a14="http://schemas.microsoft.com/office/drawing/2010/main" val="0"/>
            </a:ext>
          </a:extLst>
        </a:blip>
        <a:srcRect/>
        <a:stretch>
          <a:fillRect/>
        </a:stretch>
      </xdr:blipFill>
      <xdr:spPr bwMode="auto">
        <a:xfrm>
          <a:off x="95250" y="533400"/>
          <a:ext cx="1247775" cy="1466850"/>
        </a:xfrm>
        <a:prstGeom prst="rect">
          <a:avLst/>
        </a:prstGeom>
        <a:ln>
          <a:noFill/>
        </a:ln>
        <a:effectLst>
          <a:softEdge rad="112500"/>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1</xdr:row>
      <xdr:rowOff>76200</xdr:rowOff>
    </xdr:from>
    <xdr:to>
      <xdr:col>0</xdr:col>
      <xdr:colOff>1343025</xdr:colOff>
      <xdr:row>4</xdr:row>
      <xdr:rowOff>400050</xdr:rowOff>
    </xdr:to>
    <xdr:pic>
      <xdr:nvPicPr>
        <xdr:cNvPr id="2" name="WordPictureWatermark105570720" descr="Logo_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lum bright="-4000" contrast="-20000"/>
          <a:extLst>
            <a:ext uri="{28A0092B-C50C-407E-A947-70E740481C1C}">
              <a14:useLocalDpi xmlns:a14="http://schemas.microsoft.com/office/drawing/2010/main" val="0"/>
            </a:ext>
          </a:extLst>
        </a:blip>
        <a:srcRect/>
        <a:stretch>
          <a:fillRect/>
        </a:stretch>
      </xdr:blipFill>
      <xdr:spPr bwMode="auto">
        <a:xfrm>
          <a:off x="95250" y="533400"/>
          <a:ext cx="1247775" cy="1466850"/>
        </a:xfrm>
        <a:prstGeom prst="rect">
          <a:avLst/>
        </a:prstGeom>
        <a:ln>
          <a:noFill/>
        </a:ln>
        <a:effectLst>
          <a:softEdge rad="112500"/>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304800</xdr:colOff>
      <xdr:row>1</xdr:row>
      <xdr:rowOff>76200</xdr:rowOff>
    </xdr:from>
    <xdr:to>
      <xdr:col>0</xdr:col>
      <xdr:colOff>1743075</xdr:colOff>
      <xdr:row>4</xdr:row>
      <xdr:rowOff>400050</xdr:rowOff>
    </xdr:to>
    <xdr:pic>
      <xdr:nvPicPr>
        <xdr:cNvPr id="2" name="WordPictureWatermark105570720" descr="Logo_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lum bright="-4000" contrast="-20000"/>
          <a:extLst>
            <a:ext uri="{28A0092B-C50C-407E-A947-70E740481C1C}">
              <a14:useLocalDpi xmlns:a14="http://schemas.microsoft.com/office/drawing/2010/main" val="0"/>
            </a:ext>
          </a:extLst>
        </a:blip>
        <a:srcRect/>
        <a:stretch>
          <a:fillRect/>
        </a:stretch>
      </xdr:blipFill>
      <xdr:spPr bwMode="auto">
        <a:xfrm>
          <a:off x="304800" y="447675"/>
          <a:ext cx="1438275" cy="1438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mailto:schatz-michelfeld@t-online.de"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mailto:hallergu@gmx.de"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mailto:marianne.metzner@gmx.net"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mailto:Vorstand@bienenzuchtverein-sulzbach-rosenberg.de" TargetMode="External"/></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mailto:schatz-michelfeld@t-online.de" TargetMode="External"/></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mailto:meyer.bernhard1@web.de" TargetMode="External"/></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mailto:Vorstand@bienenzuchtverein-sulzbach-rosenberg.de" TargetMode="External"/></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mailto:dorothea.wankel@t-online.de" TargetMode="External"/></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hyperlink" Target="mailto:ma-bock@t-online.de" TargetMode="External"/></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hyperlink" Target="mailto:kurt-Staudte@gmx.d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hyperlink" Target="mailto:marianne.metzner@gmx.net"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mailto:Vorstand@bienenzuchtverein-sulzbach-rosenberg.de"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mailto:Vorstand@bienenzuchtverein-sulzbach-rosenberg.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24"/>
  <sheetViews>
    <sheetView tabSelected="1" zoomScale="70" zoomScaleNormal="70" workbookViewId="0">
      <pane ySplit="7" topLeftCell="A9" activePane="bottomLeft" state="frozen"/>
      <selection activeCell="B7" sqref="B7:D7"/>
      <selection pane="bottomLeft" activeCell="A8" sqref="A8"/>
    </sheetView>
  </sheetViews>
  <sheetFormatPr baseColWidth="10" defaultColWidth="11.44140625" defaultRowHeight="15.6" x14ac:dyDescent="0.3"/>
  <cols>
    <col min="1" max="2" width="22.6640625" customWidth="1"/>
    <col min="3" max="3" width="18.6640625" customWidth="1"/>
    <col min="4" max="4" width="16.6640625" style="15" customWidth="1"/>
    <col min="5" max="15" width="10.6640625" customWidth="1"/>
    <col min="16" max="16" width="10.6640625" style="157" customWidth="1"/>
    <col min="17" max="19" width="10.6640625" customWidth="1"/>
    <col min="20" max="20" width="15.6640625" customWidth="1"/>
  </cols>
  <sheetData>
    <row r="1" spans="1:20" ht="36" customHeight="1" thickBot="1" x14ac:dyDescent="0.35">
      <c r="A1" s="189" t="s">
        <v>56</v>
      </c>
      <c r="B1" s="190"/>
      <c r="C1" s="190"/>
      <c r="D1" s="190"/>
      <c r="E1" s="198"/>
      <c r="F1" s="199"/>
      <c r="G1" s="199"/>
      <c r="H1" s="199"/>
      <c r="I1" s="199"/>
      <c r="J1" s="199"/>
      <c r="K1" s="199"/>
      <c r="L1" s="199"/>
      <c r="M1" s="199"/>
      <c r="N1" s="199"/>
      <c r="O1" s="199"/>
      <c r="P1" s="199"/>
      <c r="Q1" s="199"/>
      <c r="R1" s="199"/>
      <c r="S1" s="200"/>
      <c r="T1" s="16" t="s">
        <v>1</v>
      </c>
    </row>
    <row r="2" spans="1:20" ht="15.75" customHeight="1" thickBot="1" x14ac:dyDescent="0.35">
      <c r="A2" s="203" t="s">
        <v>2</v>
      </c>
      <c r="B2" s="182" t="s">
        <v>59</v>
      </c>
      <c r="C2" s="182"/>
      <c r="D2" s="183"/>
      <c r="E2" s="164" t="s">
        <v>21</v>
      </c>
      <c r="F2" s="165"/>
      <c r="G2" s="165"/>
      <c r="H2" s="165"/>
      <c r="I2" s="165"/>
      <c r="J2" s="165"/>
      <c r="K2" s="165"/>
      <c r="L2" s="166"/>
      <c r="M2" s="179" t="s">
        <v>223</v>
      </c>
      <c r="N2" s="180"/>
      <c r="O2" s="180"/>
      <c r="P2" s="180"/>
      <c r="Q2" s="180"/>
      <c r="R2" s="181"/>
      <c r="S2" s="12" t="s">
        <v>4</v>
      </c>
      <c r="T2" s="170" t="s">
        <v>5</v>
      </c>
    </row>
    <row r="3" spans="1:20" ht="18" customHeight="1" thickBot="1" x14ac:dyDescent="0.35">
      <c r="A3" s="204"/>
      <c r="B3" s="184" t="s">
        <v>60</v>
      </c>
      <c r="C3" s="185"/>
      <c r="D3" s="186"/>
      <c r="E3" s="167" t="s">
        <v>221</v>
      </c>
      <c r="F3" s="168"/>
      <c r="G3" s="168"/>
      <c r="H3" s="168"/>
      <c r="I3" s="168"/>
      <c r="J3" s="168"/>
      <c r="K3" s="168"/>
      <c r="L3" s="169"/>
      <c r="M3" s="195" t="s">
        <v>222</v>
      </c>
      <c r="N3" s="196"/>
      <c r="O3" s="196"/>
      <c r="P3" s="196"/>
      <c r="Q3" s="196"/>
      <c r="R3" s="197"/>
      <c r="S3" s="28" t="s">
        <v>224</v>
      </c>
      <c r="T3" s="170"/>
    </row>
    <row r="4" spans="1:20" ht="56.25" customHeight="1" thickBot="1" x14ac:dyDescent="0.35">
      <c r="A4" s="204"/>
      <c r="B4" s="185"/>
      <c r="C4" s="185"/>
      <c r="D4" s="186"/>
      <c r="E4" s="172" t="s">
        <v>44</v>
      </c>
      <c r="F4" s="171" t="s">
        <v>45</v>
      </c>
      <c r="G4" s="171" t="s">
        <v>46</v>
      </c>
      <c r="H4" s="171" t="s">
        <v>48</v>
      </c>
      <c r="I4" s="171" t="s">
        <v>47</v>
      </c>
      <c r="J4" s="171" t="s">
        <v>49</v>
      </c>
      <c r="K4" s="171" t="s">
        <v>77</v>
      </c>
      <c r="L4" s="193" t="s">
        <v>78</v>
      </c>
      <c r="M4" s="194" t="s">
        <v>6</v>
      </c>
      <c r="N4" s="175" t="s">
        <v>41</v>
      </c>
      <c r="O4" s="175" t="s">
        <v>7</v>
      </c>
      <c r="P4" s="175" t="s">
        <v>248</v>
      </c>
      <c r="Q4" s="175" t="s">
        <v>249</v>
      </c>
      <c r="R4" s="177" t="s">
        <v>42</v>
      </c>
      <c r="S4" s="201" t="s">
        <v>225</v>
      </c>
      <c r="T4" s="170"/>
    </row>
    <row r="5" spans="1:20" ht="38.25" customHeight="1" thickBot="1" x14ac:dyDescent="0.35">
      <c r="A5" s="205"/>
      <c r="B5" s="187"/>
      <c r="C5" s="187"/>
      <c r="D5" s="188"/>
      <c r="E5" s="173"/>
      <c r="F5" s="174"/>
      <c r="G5" s="174"/>
      <c r="H5" s="171"/>
      <c r="I5" s="171"/>
      <c r="J5" s="171"/>
      <c r="K5" s="171"/>
      <c r="L5" s="193"/>
      <c r="M5" s="194"/>
      <c r="N5" s="175"/>
      <c r="O5" s="176"/>
      <c r="P5" s="175"/>
      <c r="Q5" s="175"/>
      <c r="R5" s="178"/>
      <c r="S5" s="202"/>
      <c r="T5" s="170"/>
    </row>
    <row r="6" spans="1:20" ht="26.25" customHeight="1" thickBot="1" x14ac:dyDescent="0.35">
      <c r="A6" s="191" t="s">
        <v>58</v>
      </c>
      <c r="B6" s="192"/>
      <c r="C6" s="192"/>
      <c r="D6" s="192"/>
      <c r="E6" s="21">
        <v>22.15</v>
      </c>
      <c r="F6" s="6">
        <v>20.100000000000001</v>
      </c>
      <c r="G6" s="6">
        <v>72.099999999999994</v>
      </c>
      <c r="H6" s="6">
        <v>8.1</v>
      </c>
      <c r="I6" s="6">
        <v>9.15</v>
      </c>
      <c r="J6" s="6">
        <v>24.55</v>
      </c>
      <c r="K6" s="6">
        <v>24.95</v>
      </c>
      <c r="L6" s="24">
        <v>50</v>
      </c>
      <c r="M6" s="32">
        <v>9.4499999999999993</v>
      </c>
      <c r="N6" s="6">
        <v>37.5</v>
      </c>
      <c r="O6" s="6">
        <v>11.75</v>
      </c>
      <c r="P6" s="6">
        <v>8</v>
      </c>
      <c r="Q6" s="6">
        <v>11.75</v>
      </c>
      <c r="R6" s="33">
        <v>2.7</v>
      </c>
      <c r="S6" s="29">
        <v>25.95</v>
      </c>
      <c r="T6" s="1" t="s">
        <v>2</v>
      </c>
    </row>
    <row r="7" spans="1:20" ht="36" customHeight="1" thickBot="1" x14ac:dyDescent="0.35">
      <c r="A7" s="5" t="s">
        <v>27</v>
      </c>
      <c r="B7" s="5" t="s">
        <v>28</v>
      </c>
      <c r="C7" s="18" t="s">
        <v>54</v>
      </c>
      <c r="D7" s="19" t="s">
        <v>55</v>
      </c>
      <c r="E7" s="22" t="s">
        <v>10</v>
      </c>
      <c r="F7" s="2" t="s">
        <v>10</v>
      </c>
      <c r="G7" s="2" t="s">
        <v>10</v>
      </c>
      <c r="H7" s="2" t="s">
        <v>11</v>
      </c>
      <c r="I7" s="2" t="s">
        <v>12</v>
      </c>
      <c r="J7" s="2" t="s">
        <v>13</v>
      </c>
      <c r="K7" s="2" t="s">
        <v>50</v>
      </c>
      <c r="L7" s="25" t="s">
        <v>51</v>
      </c>
      <c r="M7" s="34" t="s">
        <v>11</v>
      </c>
      <c r="N7" s="2" t="s">
        <v>14</v>
      </c>
      <c r="O7" s="2" t="s">
        <v>11</v>
      </c>
      <c r="P7" s="2" t="s">
        <v>243</v>
      </c>
      <c r="Q7" s="2" t="s">
        <v>11</v>
      </c>
      <c r="R7" s="35" t="s">
        <v>15</v>
      </c>
      <c r="S7" s="30" t="s">
        <v>16</v>
      </c>
      <c r="T7" s="3" t="s">
        <v>17</v>
      </c>
    </row>
    <row r="8" spans="1:20" ht="43.5" customHeight="1" thickBot="1" x14ac:dyDescent="0.35">
      <c r="A8" s="8"/>
      <c r="B8" s="8"/>
      <c r="C8" s="100"/>
      <c r="D8" s="20"/>
      <c r="E8" s="40"/>
      <c r="F8" s="41"/>
      <c r="G8" s="41"/>
      <c r="H8" s="41"/>
      <c r="I8" s="41"/>
      <c r="J8" s="41"/>
      <c r="K8" s="41"/>
      <c r="L8" s="42"/>
      <c r="M8" s="43"/>
      <c r="N8" s="41"/>
      <c r="O8" s="41"/>
      <c r="P8" s="41"/>
      <c r="Q8" s="41"/>
      <c r="R8" s="44"/>
      <c r="S8" s="45"/>
      <c r="T8" s="101">
        <f>SUM(E$6*E8+F$6*F8+G$6*G8+H$6*H8+I$6*I8+J$6*J8+K$6*K8+L$6*L8+M$6*M8+N$6*N8+O$6*O8+Q$6*Q8+R$6*R8+S$6*S8+P$6*P8)</f>
        <v>0</v>
      </c>
    </row>
    <row r="9" spans="1:20" ht="43.5" customHeight="1" thickBot="1" x14ac:dyDescent="0.35">
      <c r="A9" s="8"/>
      <c r="B9" s="8"/>
      <c r="C9" s="100"/>
      <c r="D9" s="20"/>
      <c r="E9" s="40"/>
      <c r="F9" s="41"/>
      <c r="G9" s="41"/>
      <c r="H9" s="41"/>
      <c r="I9" s="41"/>
      <c r="J9" s="41"/>
      <c r="K9" s="41"/>
      <c r="L9" s="42"/>
      <c r="M9" s="43"/>
      <c r="N9" s="41"/>
      <c r="O9" s="41"/>
      <c r="P9" s="41"/>
      <c r="Q9" s="41"/>
      <c r="R9" s="44"/>
      <c r="S9" s="45"/>
      <c r="T9" s="101">
        <f t="shared" ref="T9:T22" si="0">SUM(E$6*E9+F$6*F9+G$6*G9+H$6*H9+I$6*I9+J$6*J9+K$6*K9+L$6*L9+M$6*M9+N$6*N9+O$6*O9+Q$6*Q9+R$6*R9+S$6*S9+P$6*P9)</f>
        <v>0</v>
      </c>
    </row>
    <row r="10" spans="1:20" ht="43.5" customHeight="1" thickBot="1" x14ac:dyDescent="0.35">
      <c r="A10" s="8"/>
      <c r="B10" s="8"/>
      <c r="C10" s="100"/>
      <c r="D10" s="20"/>
      <c r="E10" s="40"/>
      <c r="F10" s="41"/>
      <c r="G10" s="41"/>
      <c r="H10" s="41"/>
      <c r="I10" s="41"/>
      <c r="J10" s="41"/>
      <c r="K10" s="41"/>
      <c r="L10" s="42"/>
      <c r="M10" s="43"/>
      <c r="N10" s="41"/>
      <c r="O10" s="41"/>
      <c r="P10" s="41"/>
      <c r="Q10" s="41"/>
      <c r="R10" s="44"/>
      <c r="S10" s="45"/>
      <c r="T10" s="101">
        <f t="shared" si="0"/>
        <v>0</v>
      </c>
    </row>
    <row r="11" spans="1:20" ht="43.5" customHeight="1" thickBot="1" x14ac:dyDescent="0.35">
      <c r="A11" s="8"/>
      <c r="B11" s="8"/>
      <c r="C11" s="100"/>
      <c r="D11" s="20"/>
      <c r="E11" s="40"/>
      <c r="F11" s="41"/>
      <c r="G11" s="41"/>
      <c r="H11" s="41"/>
      <c r="I11" s="41"/>
      <c r="J11" s="41"/>
      <c r="K11" s="41"/>
      <c r="L11" s="42"/>
      <c r="M11" s="43"/>
      <c r="N11" s="41"/>
      <c r="O11" s="41"/>
      <c r="P11" s="41"/>
      <c r="Q11" s="41"/>
      <c r="R11" s="44"/>
      <c r="S11" s="45"/>
      <c r="T11" s="101">
        <f t="shared" si="0"/>
        <v>0</v>
      </c>
    </row>
    <row r="12" spans="1:20" ht="43.5" customHeight="1" thickBot="1" x14ac:dyDescent="0.35">
      <c r="A12" s="8"/>
      <c r="B12" s="8"/>
      <c r="C12" s="100"/>
      <c r="D12" s="20"/>
      <c r="E12" s="40"/>
      <c r="F12" s="41"/>
      <c r="G12" s="41"/>
      <c r="H12" s="41"/>
      <c r="I12" s="41"/>
      <c r="J12" s="41"/>
      <c r="K12" s="41"/>
      <c r="L12" s="42"/>
      <c r="M12" s="43"/>
      <c r="N12" s="41"/>
      <c r="O12" s="41"/>
      <c r="P12" s="41"/>
      <c r="Q12" s="41"/>
      <c r="R12" s="44"/>
      <c r="S12" s="45"/>
      <c r="T12" s="101">
        <f t="shared" si="0"/>
        <v>0</v>
      </c>
    </row>
    <row r="13" spans="1:20" ht="43.5" customHeight="1" thickBot="1" x14ac:dyDescent="0.35">
      <c r="A13" s="8"/>
      <c r="B13" s="8"/>
      <c r="C13" s="100"/>
      <c r="D13" s="20"/>
      <c r="E13" s="40"/>
      <c r="F13" s="41"/>
      <c r="G13" s="41"/>
      <c r="H13" s="41"/>
      <c r="I13" s="41"/>
      <c r="J13" s="41"/>
      <c r="K13" s="41"/>
      <c r="L13" s="42"/>
      <c r="M13" s="43"/>
      <c r="N13" s="41"/>
      <c r="O13" s="41"/>
      <c r="P13" s="41"/>
      <c r="Q13" s="41"/>
      <c r="R13" s="44"/>
      <c r="S13" s="45"/>
      <c r="T13" s="101">
        <f t="shared" si="0"/>
        <v>0</v>
      </c>
    </row>
    <row r="14" spans="1:20" ht="43.5" customHeight="1" thickBot="1" x14ac:dyDescent="0.35">
      <c r="A14" s="8"/>
      <c r="B14" s="8"/>
      <c r="C14" s="100"/>
      <c r="D14" s="20"/>
      <c r="E14" s="40"/>
      <c r="F14" s="41"/>
      <c r="G14" s="41"/>
      <c r="H14" s="41"/>
      <c r="I14" s="41"/>
      <c r="J14" s="41"/>
      <c r="K14" s="41"/>
      <c r="L14" s="42"/>
      <c r="M14" s="43"/>
      <c r="N14" s="41"/>
      <c r="O14" s="41"/>
      <c r="P14" s="41"/>
      <c r="Q14" s="41"/>
      <c r="R14" s="44"/>
      <c r="S14" s="45"/>
      <c r="T14" s="101">
        <f t="shared" si="0"/>
        <v>0</v>
      </c>
    </row>
    <row r="15" spans="1:20" ht="43.5" customHeight="1" thickBot="1" x14ac:dyDescent="0.35">
      <c r="A15" s="8"/>
      <c r="B15" s="8"/>
      <c r="C15" s="102"/>
      <c r="D15" s="20"/>
      <c r="E15" s="40"/>
      <c r="F15" s="41"/>
      <c r="G15" s="41"/>
      <c r="H15" s="41"/>
      <c r="I15" s="41"/>
      <c r="J15" s="41"/>
      <c r="K15" s="41"/>
      <c r="L15" s="42"/>
      <c r="M15" s="43"/>
      <c r="N15" s="41"/>
      <c r="O15" s="41"/>
      <c r="P15" s="41"/>
      <c r="Q15" s="41"/>
      <c r="R15" s="44"/>
      <c r="S15" s="45"/>
      <c r="T15" s="101">
        <f t="shared" si="0"/>
        <v>0</v>
      </c>
    </row>
    <row r="16" spans="1:20" ht="43.5" customHeight="1" thickBot="1" x14ac:dyDescent="0.35">
      <c r="A16" s="8"/>
      <c r="B16" s="8"/>
      <c r="C16" s="100"/>
      <c r="D16" s="20"/>
      <c r="E16" s="40"/>
      <c r="F16" s="41"/>
      <c r="G16" s="41"/>
      <c r="H16" s="41"/>
      <c r="I16" s="41"/>
      <c r="J16" s="41"/>
      <c r="K16" s="41"/>
      <c r="L16" s="42"/>
      <c r="M16" s="43"/>
      <c r="N16" s="41"/>
      <c r="O16" s="41"/>
      <c r="P16" s="41"/>
      <c r="Q16" s="41"/>
      <c r="R16" s="44"/>
      <c r="S16" s="45"/>
      <c r="T16" s="101">
        <f t="shared" si="0"/>
        <v>0</v>
      </c>
    </row>
    <row r="17" spans="1:20" ht="43.5" customHeight="1" thickBot="1" x14ac:dyDescent="0.35">
      <c r="A17" s="8"/>
      <c r="B17" s="8"/>
      <c r="C17" s="100"/>
      <c r="D17" s="20"/>
      <c r="E17" s="40"/>
      <c r="F17" s="41"/>
      <c r="G17" s="41"/>
      <c r="H17" s="41"/>
      <c r="I17" s="41"/>
      <c r="J17" s="41"/>
      <c r="K17" s="41"/>
      <c r="L17" s="42"/>
      <c r="M17" s="43"/>
      <c r="N17" s="41"/>
      <c r="O17" s="41"/>
      <c r="P17" s="41"/>
      <c r="Q17" s="41"/>
      <c r="R17" s="44"/>
      <c r="S17" s="45"/>
      <c r="T17" s="101">
        <f t="shared" si="0"/>
        <v>0</v>
      </c>
    </row>
    <row r="18" spans="1:20" ht="43.5" customHeight="1" thickBot="1" x14ac:dyDescent="0.35">
      <c r="A18" s="8"/>
      <c r="B18" s="8"/>
      <c r="C18" s="100"/>
      <c r="D18" s="20"/>
      <c r="E18" s="40"/>
      <c r="F18" s="41"/>
      <c r="G18" s="41"/>
      <c r="H18" s="41"/>
      <c r="I18" s="41"/>
      <c r="J18" s="41"/>
      <c r="K18" s="41"/>
      <c r="L18" s="42"/>
      <c r="M18" s="43"/>
      <c r="N18" s="41"/>
      <c r="O18" s="41"/>
      <c r="P18" s="41"/>
      <c r="Q18" s="41"/>
      <c r="R18" s="44"/>
      <c r="S18" s="45"/>
      <c r="T18" s="101">
        <f t="shared" si="0"/>
        <v>0</v>
      </c>
    </row>
    <row r="19" spans="1:20" ht="43.5" customHeight="1" thickBot="1" x14ac:dyDescent="0.35">
      <c r="A19" s="8"/>
      <c r="B19" s="8"/>
      <c r="C19" s="102"/>
      <c r="D19" s="20"/>
      <c r="E19" s="40"/>
      <c r="F19" s="41"/>
      <c r="G19" s="41"/>
      <c r="H19" s="41"/>
      <c r="I19" s="41"/>
      <c r="J19" s="41"/>
      <c r="K19" s="41"/>
      <c r="L19" s="42"/>
      <c r="M19" s="43"/>
      <c r="N19" s="41"/>
      <c r="O19" s="41"/>
      <c r="P19" s="41"/>
      <c r="Q19" s="41"/>
      <c r="R19" s="44"/>
      <c r="S19" s="45"/>
      <c r="T19" s="101">
        <f t="shared" si="0"/>
        <v>0</v>
      </c>
    </row>
    <row r="20" spans="1:20" ht="43.5" customHeight="1" thickBot="1" x14ac:dyDescent="0.35">
      <c r="A20" s="8"/>
      <c r="B20" s="8"/>
      <c r="C20" s="100"/>
      <c r="D20" s="20"/>
      <c r="E20" s="40"/>
      <c r="F20" s="41"/>
      <c r="G20" s="41"/>
      <c r="H20" s="41"/>
      <c r="I20" s="41"/>
      <c r="J20" s="41"/>
      <c r="K20" s="41"/>
      <c r="L20" s="42"/>
      <c r="M20" s="43"/>
      <c r="N20" s="41"/>
      <c r="O20" s="41"/>
      <c r="P20" s="41"/>
      <c r="Q20" s="41"/>
      <c r="R20" s="44"/>
      <c r="S20" s="45"/>
      <c r="T20" s="101">
        <f t="shared" si="0"/>
        <v>0</v>
      </c>
    </row>
    <row r="21" spans="1:20" ht="43.5" customHeight="1" thickBot="1" x14ac:dyDescent="0.35">
      <c r="A21" s="8"/>
      <c r="B21" s="8"/>
      <c r="C21" s="100"/>
      <c r="D21" s="20"/>
      <c r="E21" s="40"/>
      <c r="F21" s="41"/>
      <c r="G21" s="41"/>
      <c r="H21" s="41"/>
      <c r="I21" s="41"/>
      <c r="J21" s="41"/>
      <c r="K21" s="41"/>
      <c r="L21" s="42"/>
      <c r="M21" s="43"/>
      <c r="N21" s="41"/>
      <c r="O21" s="41"/>
      <c r="P21" s="41"/>
      <c r="Q21" s="41"/>
      <c r="R21" s="44"/>
      <c r="S21" s="45"/>
      <c r="T21" s="101">
        <f t="shared" si="0"/>
        <v>0</v>
      </c>
    </row>
    <row r="22" spans="1:20" ht="43.5" customHeight="1" thickBot="1" x14ac:dyDescent="0.35">
      <c r="A22" s="8"/>
      <c r="B22" s="8"/>
      <c r="C22" s="100"/>
      <c r="D22" s="20"/>
      <c r="E22" s="40"/>
      <c r="F22" s="41"/>
      <c r="G22" s="41"/>
      <c r="H22" s="41"/>
      <c r="I22" s="41"/>
      <c r="J22" s="41"/>
      <c r="K22" s="41"/>
      <c r="L22" s="42"/>
      <c r="M22" s="43"/>
      <c r="N22" s="41"/>
      <c r="O22" s="41"/>
      <c r="P22" s="41"/>
      <c r="Q22" s="41"/>
      <c r="R22" s="44"/>
      <c r="S22" s="45"/>
      <c r="T22" s="101">
        <f t="shared" si="0"/>
        <v>0</v>
      </c>
    </row>
    <row r="23" spans="1:20" ht="42.75" customHeight="1" thickBot="1" x14ac:dyDescent="0.35">
      <c r="A23" s="160" t="s">
        <v>18</v>
      </c>
      <c r="B23" s="161"/>
      <c r="C23" s="161"/>
      <c r="D23" s="162"/>
      <c r="E23" s="23">
        <f t="shared" ref="E23:T23" si="1">SUM(E8:E22)</f>
        <v>0</v>
      </c>
      <c r="F23" s="23">
        <f t="shared" si="1"/>
        <v>0</v>
      </c>
      <c r="G23" s="23">
        <f t="shared" si="1"/>
        <v>0</v>
      </c>
      <c r="H23" s="23">
        <f t="shared" si="1"/>
        <v>0</v>
      </c>
      <c r="I23" s="23">
        <f t="shared" si="1"/>
        <v>0</v>
      </c>
      <c r="J23" s="23">
        <f t="shared" si="1"/>
        <v>0</v>
      </c>
      <c r="K23" s="4">
        <f t="shared" si="1"/>
        <v>0</v>
      </c>
      <c r="L23" s="27">
        <f t="shared" si="1"/>
        <v>0</v>
      </c>
      <c r="M23" s="37">
        <f t="shared" si="1"/>
        <v>0</v>
      </c>
      <c r="N23" s="4">
        <f t="shared" si="1"/>
        <v>0</v>
      </c>
      <c r="O23" s="4">
        <f t="shared" si="1"/>
        <v>0</v>
      </c>
      <c r="P23" s="4">
        <f t="shared" si="1"/>
        <v>0</v>
      </c>
      <c r="Q23" s="4">
        <f t="shared" si="1"/>
        <v>0</v>
      </c>
      <c r="R23" s="38">
        <f t="shared" si="1"/>
        <v>0</v>
      </c>
      <c r="S23" s="31">
        <f t="shared" si="1"/>
        <v>0</v>
      </c>
      <c r="T23" s="101">
        <f t="shared" si="1"/>
        <v>0</v>
      </c>
    </row>
    <row r="24" spans="1:20" s="65" customFormat="1" ht="41.25" customHeight="1" x14ac:dyDescent="0.4">
      <c r="A24" s="163" t="s">
        <v>66</v>
      </c>
      <c r="B24" s="163"/>
      <c r="C24" s="163"/>
      <c r="D24" s="163"/>
      <c r="E24" s="163"/>
      <c r="F24" s="163"/>
      <c r="G24" s="163"/>
      <c r="H24" s="163"/>
      <c r="I24" s="163"/>
      <c r="J24" s="163"/>
      <c r="K24" s="163"/>
      <c r="L24" s="163"/>
      <c r="M24" s="163"/>
      <c r="N24" s="163"/>
      <c r="O24" s="163"/>
      <c r="P24" s="163"/>
      <c r="Q24" s="163"/>
      <c r="R24" s="163"/>
      <c r="S24" s="163"/>
      <c r="T24" s="163"/>
    </row>
  </sheetData>
  <protectedRanges>
    <protectedRange sqref="A1:R1 T1" name="Bereich2"/>
    <protectedRange sqref="A8:R10 A12:R22 A11:B11 D11:R11" name="Bereich1"/>
    <protectedRange sqref="S1" name="Bereich2_1"/>
    <protectedRange sqref="S8:S22" name="Bereich1_1"/>
    <protectedRange sqref="C11" name="Bereich1_2"/>
  </protectedRanges>
  <mergeCells count="28">
    <mergeCell ref="B3:D5"/>
    <mergeCell ref="A1:D1"/>
    <mergeCell ref="A6:D6"/>
    <mergeCell ref="L4:L5"/>
    <mergeCell ref="M4:M5"/>
    <mergeCell ref="M3:R3"/>
    <mergeCell ref="E1:S1"/>
    <mergeCell ref="N4:N5"/>
    <mergeCell ref="Q4:Q5"/>
    <mergeCell ref="S4:S5"/>
    <mergeCell ref="A2:A5"/>
    <mergeCell ref="P4:P5"/>
    <mergeCell ref="A23:D23"/>
    <mergeCell ref="A24:T24"/>
    <mergeCell ref="E2:L2"/>
    <mergeCell ref="E3:L3"/>
    <mergeCell ref="T2:T5"/>
    <mergeCell ref="H4:H5"/>
    <mergeCell ref="I4:I5"/>
    <mergeCell ref="E4:E5"/>
    <mergeCell ref="F4:F5"/>
    <mergeCell ref="G4:G5"/>
    <mergeCell ref="O4:O5"/>
    <mergeCell ref="J4:J5"/>
    <mergeCell ref="R4:R5"/>
    <mergeCell ref="M2:R2"/>
    <mergeCell ref="K4:K5"/>
    <mergeCell ref="B2:D2"/>
  </mergeCells>
  <pageMargins left="0.70866141732283472" right="0.70866141732283472" top="0.78740157480314965" bottom="0.78740157480314965" header="0.31496062992125984" footer="0.31496062992125984"/>
  <pageSetup paperSize="9" scale="49" orientation="landscape" r:id="rId1"/>
  <headerFooter>
    <oddHeader>&amp;C&amp;"-,Fett"&amp;20&amp;EBestellliste Varroose-Tierarzneimittel 2025</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37"/>
  <sheetViews>
    <sheetView workbookViewId="0"/>
  </sheetViews>
  <sheetFormatPr baseColWidth="10" defaultRowHeight="14.4" x14ac:dyDescent="0.3"/>
  <cols>
    <col min="1" max="1" width="8.88671875" customWidth="1"/>
    <col min="2" max="2" width="8.6640625" customWidth="1"/>
    <col min="3" max="3" width="0.5546875" customWidth="1"/>
    <col min="4" max="4" width="45.33203125" customWidth="1"/>
    <col min="5" max="5" width="1.88671875" customWidth="1"/>
    <col min="6" max="6" width="10.109375" style="112" customWidth="1"/>
    <col min="7" max="7" width="16.6640625" customWidth="1"/>
    <col min="8" max="8" width="16.88671875" customWidth="1"/>
  </cols>
  <sheetData>
    <row r="1" spans="1:8" ht="16.8" x14ac:dyDescent="0.3">
      <c r="A1" s="113" t="s">
        <v>238</v>
      </c>
      <c r="B1" s="114"/>
    </row>
    <row r="2" spans="1:8" x14ac:dyDescent="0.3">
      <c r="A2" s="114"/>
      <c r="B2" s="114"/>
    </row>
    <row r="3" spans="1:8" x14ac:dyDescent="0.3">
      <c r="A3" s="114"/>
      <c r="B3" s="114"/>
    </row>
    <row r="4" spans="1:8" ht="22.5" customHeight="1" x14ac:dyDescent="0.3">
      <c r="C4" s="108" t="s">
        <v>102</v>
      </c>
      <c r="D4" s="108"/>
      <c r="F4" s="241" t="s">
        <v>103</v>
      </c>
      <c r="G4" s="241"/>
      <c r="H4" s="241"/>
    </row>
    <row r="5" spans="1:8" ht="18" customHeight="1" x14ac:dyDescent="0.3">
      <c r="A5" s="239" t="s">
        <v>104</v>
      </c>
      <c r="B5" s="239"/>
      <c r="C5" s="242" t="s">
        <v>105</v>
      </c>
      <c r="D5" s="242"/>
      <c r="E5" s="111"/>
      <c r="F5" s="242" t="s">
        <v>179</v>
      </c>
      <c r="G5" s="242"/>
      <c r="H5" s="242"/>
    </row>
    <row r="6" spans="1:8" ht="12" customHeight="1" x14ac:dyDescent="0.3">
      <c r="F6" s="239"/>
      <c r="G6" s="239"/>
      <c r="H6" s="239"/>
    </row>
    <row r="7" spans="1:8" ht="18" customHeight="1" x14ac:dyDescent="0.3">
      <c r="A7" s="239" t="s">
        <v>107</v>
      </c>
      <c r="B7" s="239"/>
      <c r="C7" s="242" t="s">
        <v>108</v>
      </c>
      <c r="D7" s="242"/>
      <c r="E7" s="111"/>
      <c r="F7" s="242" t="s">
        <v>161</v>
      </c>
      <c r="G7" s="242"/>
      <c r="H7" s="242"/>
    </row>
    <row r="8" spans="1:8" ht="12" customHeight="1" x14ac:dyDescent="0.3">
      <c r="F8" s="239"/>
      <c r="G8" s="239"/>
      <c r="H8" s="239"/>
    </row>
    <row r="9" spans="1:8" ht="18" customHeight="1" x14ac:dyDescent="0.3">
      <c r="A9" s="239" t="s">
        <v>110</v>
      </c>
      <c r="B9" s="239"/>
      <c r="C9" s="242" t="s">
        <v>111</v>
      </c>
      <c r="D9" s="242"/>
      <c r="E9" s="111"/>
      <c r="F9" s="242" t="s">
        <v>160</v>
      </c>
      <c r="G9" s="242"/>
      <c r="H9" s="242"/>
    </row>
    <row r="10" spans="1:8" ht="12" customHeight="1" x14ac:dyDescent="0.3">
      <c r="F10" s="239"/>
      <c r="G10" s="239"/>
      <c r="H10" s="239"/>
    </row>
    <row r="11" spans="1:8" ht="18" customHeight="1" x14ac:dyDescent="0.3">
      <c r="A11" s="239" t="s">
        <v>113</v>
      </c>
      <c r="B11" s="239"/>
      <c r="C11" s="242" t="s">
        <v>114</v>
      </c>
      <c r="D11" s="242"/>
      <c r="E11" s="111"/>
      <c r="F11" s="242" t="s">
        <v>159</v>
      </c>
      <c r="G11" s="242"/>
      <c r="H11" s="242"/>
    </row>
    <row r="12" spans="1:8" ht="12" customHeight="1" x14ac:dyDescent="0.3">
      <c r="F12" s="239"/>
      <c r="G12" s="239"/>
      <c r="H12" s="239"/>
    </row>
    <row r="13" spans="1:8" ht="18" customHeight="1" x14ac:dyDescent="0.3">
      <c r="A13" s="239" t="s">
        <v>116</v>
      </c>
      <c r="B13" s="239"/>
      <c r="C13" s="242" t="s">
        <v>117</v>
      </c>
      <c r="D13" s="242"/>
      <c r="E13" s="111"/>
      <c r="F13" s="242" t="s">
        <v>158</v>
      </c>
      <c r="G13" s="242"/>
      <c r="H13" s="242"/>
    </row>
    <row r="14" spans="1:8" ht="12" customHeight="1" x14ac:dyDescent="0.3">
      <c r="F14" s="239"/>
      <c r="G14" s="239"/>
      <c r="H14" s="239"/>
    </row>
    <row r="15" spans="1:8" ht="18" customHeight="1" x14ac:dyDescent="0.3">
      <c r="A15" s="239" t="s">
        <v>119</v>
      </c>
      <c r="B15" s="239"/>
      <c r="C15" s="242" t="s">
        <v>120</v>
      </c>
      <c r="D15" s="242"/>
      <c r="E15" s="111"/>
      <c r="F15" s="257" t="s">
        <v>157</v>
      </c>
      <c r="G15" s="246"/>
      <c r="H15" s="246"/>
    </row>
    <row r="16" spans="1:8" ht="12" customHeight="1" x14ac:dyDescent="0.3">
      <c r="F16" s="239"/>
      <c r="G16" s="239"/>
      <c r="H16" s="239"/>
    </row>
    <row r="17" spans="1:8" ht="18" customHeight="1" x14ac:dyDescent="0.3">
      <c r="A17" s="239" t="s">
        <v>121</v>
      </c>
      <c r="B17" s="239"/>
      <c r="C17" s="242"/>
      <c r="D17" s="242"/>
      <c r="E17" s="111"/>
      <c r="F17" s="247">
        <v>45757</v>
      </c>
      <c r="G17" s="242"/>
      <c r="H17" s="242"/>
    </row>
    <row r="18" spans="1:8" x14ac:dyDescent="0.3">
      <c r="F18"/>
    </row>
    <row r="19" spans="1:8" s="116" customFormat="1" ht="18" customHeight="1" x14ac:dyDescent="0.25">
      <c r="A19" s="115" t="s">
        <v>122</v>
      </c>
      <c r="F19" s="117"/>
    </row>
    <row r="21" spans="1:8" ht="28.8" x14ac:dyDescent="0.3">
      <c r="A21" s="118" t="s">
        <v>123</v>
      </c>
      <c r="B21" s="118" t="s">
        <v>124</v>
      </c>
      <c r="C21" s="112"/>
      <c r="D21" s="119" t="s">
        <v>68</v>
      </c>
      <c r="E21" s="243" t="s">
        <v>125</v>
      </c>
      <c r="F21" s="244"/>
      <c r="G21" s="120" t="s">
        <v>126</v>
      </c>
      <c r="H21" s="119" t="s">
        <v>127</v>
      </c>
    </row>
    <row r="22" spans="1:8" ht="28.8" x14ac:dyDescent="0.3">
      <c r="A22" s="121">
        <v>0</v>
      </c>
      <c r="B22" s="118" t="s">
        <v>128</v>
      </c>
      <c r="C22" s="154"/>
      <c r="D22" s="120" t="s">
        <v>129</v>
      </c>
      <c r="E22" s="249">
        <v>33.950000000000003</v>
      </c>
      <c r="F22" s="250"/>
      <c r="G22" s="122">
        <v>22.15</v>
      </c>
      <c r="H22" s="122">
        <f t="shared" ref="H22:H29" si="0">PRODUCT(A22,G22)</f>
        <v>0</v>
      </c>
    </row>
    <row r="23" spans="1:8" ht="28.8" x14ac:dyDescent="0.3">
      <c r="A23" s="139">
        <v>0</v>
      </c>
      <c r="B23" s="140" t="s">
        <v>130</v>
      </c>
      <c r="C23" s="141"/>
      <c r="D23" s="146" t="s">
        <v>236</v>
      </c>
      <c r="E23" s="255">
        <v>25</v>
      </c>
      <c r="F23" s="256"/>
      <c r="G23" s="143">
        <v>20.100000000000001</v>
      </c>
      <c r="H23" s="143">
        <f t="shared" si="0"/>
        <v>0</v>
      </c>
    </row>
    <row r="24" spans="1:8" ht="28.8" x14ac:dyDescent="0.3">
      <c r="A24" s="139">
        <v>0</v>
      </c>
      <c r="B24" s="140" t="s">
        <v>131</v>
      </c>
      <c r="C24" s="141"/>
      <c r="D24" s="146" t="s">
        <v>171</v>
      </c>
      <c r="E24" s="255">
        <v>90</v>
      </c>
      <c r="F24" s="256"/>
      <c r="G24" s="143">
        <v>72.099999999999994</v>
      </c>
      <c r="H24" s="143">
        <f t="shared" si="0"/>
        <v>0</v>
      </c>
    </row>
    <row r="25" spans="1:8" ht="28.8" x14ac:dyDescent="0.3">
      <c r="A25" s="139">
        <v>0</v>
      </c>
      <c r="B25" s="140" t="s">
        <v>132</v>
      </c>
      <c r="C25" s="141"/>
      <c r="D25" s="146" t="s">
        <v>237</v>
      </c>
      <c r="E25" s="255">
        <v>14.4</v>
      </c>
      <c r="F25" s="256"/>
      <c r="G25" s="143">
        <v>8.1</v>
      </c>
      <c r="H25" s="143">
        <f t="shared" si="0"/>
        <v>0</v>
      </c>
    </row>
    <row r="26" spans="1:8" ht="46.5" customHeight="1" x14ac:dyDescent="0.3">
      <c r="A26" s="139">
        <v>0</v>
      </c>
      <c r="B26" s="140" t="s">
        <v>133</v>
      </c>
      <c r="C26" s="141"/>
      <c r="D26" s="146" t="s">
        <v>172</v>
      </c>
      <c r="E26" s="255">
        <v>12.9</v>
      </c>
      <c r="F26" s="256"/>
      <c r="G26" s="143">
        <v>9.15</v>
      </c>
      <c r="H26" s="143">
        <f t="shared" si="0"/>
        <v>0</v>
      </c>
    </row>
    <row r="27" spans="1:8" ht="46.5" customHeight="1" x14ac:dyDescent="0.3">
      <c r="A27" s="139">
        <v>0</v>
      </c>
      <c r="B27" s="140" t="s">
        <v>134</v>
      </c>
      <c r="C27" s="141"/>
      <c r="D27" s="146" t="s">
        <v>173</v>
      </c>
      <c r="E27" s="255">
        <v>34.950000000000003</v>
      </c>
      <c r="F27" s="256"/>
      <c r="G27" s="143">
        <v>24.95</v>
      </c>
      <c r="H27" s="143">
        <f t="shared" si="0"/>
        <v>0</v>
      </c>
    </row>
    <row r="28" spans="1:8" ht="46.5" customHeight="1" x14ac:dyDescent="0.3">
      <c r="A28" s="139">
        <v>0</v>
      </c>
      <c r="B28" s="140" t="s">
        <v>135</v>
      </c>
      <c r="C28" s="141"/>
      <c r="D28" s="146" t="s">
        <v>174</v>
      </c>
      <c r="E28" s="255">
        <v>35</v>
      </c>
      <c r="F28" s="256"/>
      <c r="G28" s="143">
        <v>24.95</v>
      </c>
      <c r="H28" s="143">
        <f t="shared" si="0"/>
        <v>0</v>
      </c>
    </row>
    <row r="29" spans="1:8" ht="46.5" customHeight="1" x14ac:dyDescent="0.3">
      <c r="A29" s="139">
        <v>0</v>
      </c>
      <c r="B29" s="140" t="s">
        <v>136</v>
      </c>
      <c r="C29" s="141"/>
      <c r="D29" s="146" t="s">
        <v>175</v>
      </c>
      <c r="E29" s="255">
        <v>74.900000000000006</v>
      </c>
      <c r="F29" s="256"/>
      <c r="G29" s="143">
        <v>50</v>
      </c>
      <c r="H29" s="143">
        <f t="shared" si="0"/>
        <v>0</v>
      </c>
    </row>
    <row r="30" spans="1:8" ht="43.2" x14ac:dyDescent="0.3">
      <c r="A30" s="124">
        <v>0</v>
      </c>
      <c r="B30" s="125" t="s">
        <v>137</v>
      </c>
      <c r="C30" s="126"/>
      <c r="D30" s="127" t="s">
        <v>143</v>
      </c>
      <c r="E30" s="253">
        <v>17.5</v>
      </c>
      <c r="F30" s="254"/>
      <c r="G30" s="128">
        <v>13.2</v>
      </c>
      <c r="H30" s="128">
        <f t="shared" ref="H30:H33" si="1">PRODUCT(A30,G30)</f>
        <v>0</v>
      </c>
    </row>
    <row r="31" spans="1:8" ht="43.2" x14ac:dyDescent="0.3">
      <c r="A31" s="124">
        <v>0</v>
      </c>
      <c r="B31" s="125" t="s">
        <v>138</v>
      </c>
      <c r="C31" s="126"/>
      <c r="D31" s="127" t="s">
        <v>144</v>
      </c>
      <c r="E31" s="253">
        <v>16.5</v>
      </c>
      <c r="F31" s="254"/>
      <c r="G31" s="128">
        <v>12.45</v>
      </c>
      <c r="H31" s="128">
        <f t="shared" si="1"/>
        <v>0</v>
      </c>
    </row>
    <row r="32" spans="1:8" ht="28.8" x14ac:dyDescent="0.3">
      <c r="A32" s="124">
        <v>0</v>
      </c>
      <c r="B32" s="125" t="s">
        <v>139</v>
      </c>
      <c r="C32" s="126"/>
      <c r="D32" s="127" t="s">
        <v>145</v>
      </c>
      <c r="E32" s="253">
        <v>25</v>
      </c>
      <c r="F32" s="254"/>
      <c r="G32" s="128">
        <v>20</v>
      </c>
      <c r="H32" s="128">
        <f t="shared" si="1"/>
        <v>0</v>
      </c>
    </row>
    <row r="33" spans="1:11" ht="28.8" x14ac:dyDescent="0.3">
      <c r="A33" s="124">
        <v>0</v>
      </c>
      <c r="B33" s="125" t="s">
        <v>140</v>
      </c>
      <c r="C33" s="126"/>
      <c r="D33" s="127" t="s">
        <v>146</v>
      </c>
      <c r="E33" s="253">
        <v>15</v>
      </c>
      <c r="F33" s="254"/>
      <c r="G33" s="128">
        <v>11.25</v>
      </c>
      <c r="H33" s="128">
        <f t="shared" si="1"/>
        <v>0</v>
      </c>
    </row>
    <row r="34" spans="1:11" ht="28.8" x14ac:dyDescent="0.3">
      <c r="A34" s="124">
        <v>0</v>
      </c>
      <c r="B34" s="125" t="s">
        <v>141</v>
      </c>
      <c r="C34" s="126"/>
      <c r="D34" s="127" t="s">
        <v>147</v>
      </c>
      <c r="E34" s="253">
        <v>35</v>
      </c>
      <c r="F34" s="254"/>
      <c r="G34" s="128">
        <v>26.25</v>
      </c>
      <c r="H34" s="128">
        <f>PRODUCT(A34,G34)</f>
        <v>0</v>
      </c>
    </row>
    <row r="35" spans="1:11" ht="31.5" customHeight="1" x14ac:dyDescent="0.3">
      <c r="G35" s="84" t="s">
        <v>148</v>
      </c>
      <c r="H35" s="129">
        <f>SUM(H22:H34)</f>
        <v>0</v>
      </c>
    </row>
    <row r="36" spans="1:11" ht="42.75" customHeight="1" x14ac:dyDescent="0.3">
      <c r="A36" s="248" t="s">
        <v>241</v>
      </c>
      <c r="B36" s="248"/>
      <c r="C36" s="248"/>
      <c r="D36" s="248"/>
      <c r="E36" s="248"/>
      <c r="F36" s="248"/>
      <c r="G36" s="248"/>
      <c r="H36" s="248"/>
      <c r="I36" s="123"/>
      <c r="J36" s="123"/>
      <c r="K36" s="123"/>
    </row>
    <row r="37" spans="1:11" x14ac:dyDescent="0.3">
      <c r="A37" s="123"/>
      <c r="B37" s="123"/>
      <c r="C37" s="123"/>
      <c r="D37" s="123"/>
      <c r="E37" s="123"/>
      <c r="F37" s="123"/>
      <c r="G37" s="123"/>
      <c r="H37" s="123"/>
      <c r="I37" s="123"/>
      <c r="J37" s="123"/>
      <c r="K37" s="123"/>
    </row>
  </sheetData>
  <mergeCells count="43">
    <mergeCell ref="A7:B7"/>
    <mergeCell ref="C7:D7"/>
    <mergeCell ref="F7:H7"/>
    <mergeCell ref="F4:H4"/>
    <mergeCell ref="A5:B5"/>
    <mergeCell ref="C5:D5"/>
    <mergeCell ref="F5:H5"/>
    <mergeCell ref="F6:H6"/>
    <mergeCell ref="A15:B15"/>
    <mergeCell ref="C15:D15"/>
    <mergeCell ref="F15:H15"/>
    <mergeCell ref="F8:H8"/>
    <mergeCell ref="A9:B9"/>
    <mergeCell ref="C9:D9"/>
    <mergeCell ref="F9:H9"/>
    <mergeCell ref="F10:H10"/>
    <mergeCell ref="A11:B11"/>
    <mergeCell ref="C11:D11"/>
    <mergeCell ref="F11:H11"/>
    <mergeCell ref="F12:H12"/>
    <mergeCell ref="A13:B13"/>
    <mergeCell ref="C13:D13"/>
    <mergeCell ref="F13:H13"/>
    <mergeCell ref="F14:H14"/>
    <mergeCell ref="E28:F28"/>
    <mergeCell ref="F16:H16"/>
    <mergeCell ref="A17:B17"/>
    <mergeCell ref="C17:D17"/>
    <mergeCell ref="F17:H17"/>
    <mergeCell ref="E21:F21"/>
    <mergeCell ref="E22:F22"/>
    <mergeCell ref="E23:F23"/>
    <mergeCell ref="E24:F24"/>
    <mergeCell ref="E25:F25"/>
    <mergeCell ref="E26:F26"/>
    <mergeCell ref="E27:F27"/>
    <mergeCell ref="A36:H36"/>
    <mergeCell ref="E29:F29"/>
    <mergeCell ref="E30:F30"/>
    <mergeCell ref="E31:F31"/>
    <mergeCell ref="E32:F32"/>
    <mergeCell ref="E33:F33"/>
    <mergeCell ref="E34:F34"/>
  </mergeCells>
  <hyperlinks>
    <hyperlink ref="F15" r:id="rId1" xr:uid="{00000000-0004-0000-0900-000000000000}"/>
  </hyperlinks>
  <printOptions horizontalCentered="1"/>
  <pageMargins left="0.70866141732283472" right="0.70866141732283472" top="0.59055118110236227" bottom="0.59055118110236227" header="0.31496062992125984" footer="0.31496062992125984"/>
  <pageSetup paperSize="9" scale="80" orientation="portrait"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37"/>
  <sheetViews>
    <sheetView workbookViewId="0"/>
  </sheetViews>
  <sheetFormatPr baseColWidth="10" defaultRowHeight="14.4" x14ac:dyDescent="0.3"/>
  <cols>
    <col min="1" max="1" width="8.88671875" customWidth="1"/>
    <col min="2" max="2" width="8.6640625" customWidth="1"/>
    <col min="3" max="3" width="0.5546875" customWidth="1"/>
    <col min="4" max="4" width="45.33203125" customWidth="1"/>
    <col min="5" max="5" width="1.88671875" customWidth="1"/>
    <col min="6" max="6" width="10.109375" style="112" customWidth="1"/>
    <col min="7" max="7" width="16.6640625" customWidth="1"/>
    <col min="8" max="8" width="16.88671875" customWidth="1"/>
  </cols>
  <sheetData>
    <row r="1" spans="1:8" ht="16.8" x14ac:dyDescent="0.3">
      <c r="A1" s="113" t="s">
        <v>238</v>
      </c>
      <c r="B1" s="114"/>
    </row>
    <row r="2" spans="1:8" x14ac:dyDescent="0.3">
      <c r="A2" s="114"/>
      <c r="B2" s="114"/>
    </row>
    <row r="3" spans="1:8" x14ac:dyDescent="0.3">
      <c r="A3" s="114"/>
      <c r="B3" s="114"/>
    </row>
    <row r="4" spans="1:8" ht="22.5" customHeight="1" x14ac:dyDescent="0.3">
      <c r="C4" s="108" t="s">
        <v>102</v>
      </c>
      <c r="D4" s="108"/>
      <c r="F4" s="241" t="s">
        <v>103</v>
      </c>
      <c r="G4" s="241"/>
      <c r="H4" s="241"/>
    </row>
    <row r="5" spans="1:8" ht="18" customHeight="1" x14ac:dyDescent="0.3">
      <c r="A5" s="239" t="s">
        <v>104</v>
      </c>
      <c r="B5" s="239"/>
      <c r="C5" s="242" t="s">
        <v>105</v>
      </c>
      <c r="D5" s="242"/>
      <c r="E5" s="111"/>
      <c r="F5" s="242" t="s">
        <v>149</v>
      </c>
      <c r="G5" s="242"/>
      <c r="H5" s="242"/>
    </row>
    <row r="6" spans="1:8" ht="12" customHeight="1" x14ac:dyDescent="0.3">
      <c r="F6" s="239"/>
      <c r="G6" s="239"/>
      <c r="H6" s="239"/>
    </row>
    <row r="7" spans="1:8" ht="18" customHeight="1" x14ac:dyDescent="0.3">
      <c r="A7" s="239" t="s">
        <v>107</v>
      </c>
      <c r="B7" s="239"/>
      <c r="C7" s="242" t="s">
        <v>108</v>
      </c>
      <c r="D7" s="242"/>
      <c r="E7" s="111"/>
      <c r="F7" s="242" t="s">
        <v>94</v>
      </c>
      <c r="G7" s="242"/>
      <c r="H7" s="242"/>
    </row>
    <row r="8" spans="1:8" ht="12" customHeight="1" x14ac:dyDescent="0.3">
      <c r="F8" s="239"/>
      <c r="G8" s="239"/>
      <c r="H8" s="239"/>
    </row>
    <row r="9" spans="1:8" ht="18" customHeight="1" x14ac:dyDescent="0.3">
      <c r="A9" s="239" t="s">
        <v>110</v>
      </c>
      <c r="B9" s="239"/>
      <c r="C9" s="242" t="s">
        <v>111</v>
      </c>
      <c r="D9" s="242"/>
      <c r="E9" s="111"/>
      <c r="F9" s="242" t="s">
        <v>150</v>
      </c>
      <c r="G9" s="242"/>
      <c r="H9" s="242"/>
    </row>
    <row r="10" spans="1:8" ht="12" customHeight="1" x14ac:dyDescent="0.3">
      <c r="F10" s="239"/>
      <c r="G10" s="239"/>
      <c r="H10" s="239"/>
    </row>
    <row r="11" spans="1:8" ht="18" customHeight="1" x14ac:dyDescent="0.3">
      <c r="A11" s="239" t="s">
        <v>113</v>
      </c>
      <c r="B11" s="239"/>
      <c r="C11" s="242" t="s">
        <v>114</v>
      </c>
      <c r="D11" s="242"/>
      <c r="E11" s="111"/>
      <c r="F11" s="242" t="s">
        <v>151</v>
      </c>
      <c r="G11" s="242"/>
      <c r="H11" s="242"/>
    </row>
    <row r="12" spans="1:8" ht="12" customHeight="1" x14ac:dyDescent="0.3">
      <c r="F12" s="239"/>
      <c r="G12" s="239"/>
      <c r="H12" s="239"/>
    </row>
    <row r="13" spans="1:8" ht="18" customHeight="1" x14ac:dyDescent="0.3">
      <c r="A13" s="239" t="s">
        <v>116</v>
      </c>
      <c r="B13" s="239"/>
      <c r="C13" s="242" t="s">
        <v>117</v>
      </c>
      <c r="D13" s="242"/>
      <c r="E13" s="111"/>
      <c r="F13" s="242" t="s">
        <v>152</v>
      </c>
      <c r="G13" s="242"/>
      <c r="H13" s="242"/>
    </row>
    <row r="14" spans="1:8" ht="12" customHeight="1" x14ac:dyDescent="0.3">
      <c r="F14" s="239"/>
      <c r="G14" s="239"/>
      <c r="H14" s="239"/>
    </row>
    <row r="15" spans="1:8" ht="18" customHeight="1" x14ac:dyDescent="0.3">
      <c r="A15" s="239" t="s">
        <v>119</v>
      </c>
      <c r="B15" s="239"/>
      <c r="C15" s="242" t="s">
        <v>120</v>
      </c>
      <c r="D15" s="242"/>
      <c r="E15" s="111"/>
      <c r="F15" s="257" t="s">
        <v>95</v>
      </c>
      <c r="G15" s="246"/>
      <c r="H15" s="246"/>
    </row>
    <row r="16" spans="1:8" ht="12" customHeight="1" x14ac:dyDescent="0.3">
      <c r="F16" s="239"/>
      <c r="G16" s="239"/>
      <c r="H16" s="239"/>
    </row>
    <row r="17" spans="1:8" ht="18" customHeight="1" x14ac:dyDescent="0.3">
      <c r="A17" s="239" t="s">
        <v>121</v>
      </c>
      <c r="B17" s="239"/>
      <c r="C17" s="242"/>
      <c r="D17" s="242"/>
      <c r="E17" s="111"/>
      <c r="F17" s="247">
        <v>45757</v>
      </c>
      <c r="G17" s="242"/>
      <c r="H17" s="242"/>
    </row>
    <row r="18" spans="1:8" x14ac:dyDescent="0.3">
      <c r="F18"/>
    </row>
    <row r="19" spans="1:8" s="116" customFormat="1" ht="18" customHeight="1" x14ac:dyDescent="0.25">
      <c r="A19" s="115" t="s">
        <v>122</v>
      </c>
      <c r="F19" s="117"/>
    </row>
    <row r="21" spans="1:8" ht="28.8" x14ac:dyDescent="0.3">
      <c r="A21" s="118" t="s">
        <v>123</v>
      </c>
      <c r="B21" s="118" t="s">
        <v>124</v>
      </c>
      <c r="C21" s="112"/>
      <c r="D21" s="119" t="s">
        <v>68</v>
      </c>
      <c r="E21" s="243" t="s">
        <v>125</v>
      </c>
      <c r="F21" s="244"/>
      <c r="G21" s="120" t="s">
        <v>126</v>
      </c>
      <c r="H21" s="119" t="s">
        <v>127</v>
      </c>
    </row>
    <row r="22" spans="1:8" ht="28.8" x14ac:dyDescent="0.3">
      <c r="A22" s="121">
        <v>0</v>
      </c>
      <c r="B22" s="118" t="s">
        <v>128</v>
      </c>
      <c r="C22" s="154"/>
      <c r="D22" s="120" t="s">
        <v>129</v>
      </c>
      <c r="E22" s="249">
        <v>33.950000000000003</v>
      </c>
      <c r="F22" s="250"/>
      <c r="G22" s="122">
        <v>22.15</v>
      </c>
      <c r="H22" s="122">
        <f t="shared" ref="H22:H29" si="0">PRODUCT(A22,G22)</f>
        <v>0</v>
      </c>
    </row>
    <row r="23" spans="1:8" ht="28.8" x14ac:dyDescent="0.3">
      <c r="A23" s="139">
        <v>0</v>
      </c>
      <c r="B23" s="140" t="s">
        <v>130</v>
      </c>
      <c r="C23" s="141"/>
      <c r="D23" s="146" t="s">
        <v>236</v>
      </c>
      <c r="E23" s="255">
        <v>25</v>
      </c>
      <c r="F23" s="256"/>
      <c r="G23" s="143">
        <v>20.100000000000001</v>
      </c>
      <c r="H23" s="143">
        <f t="shared" si="0"/>
        <v>0</v>
      </c>
    </row>
    <row r="24" spans="1:8" ht="28.8" x14ac:dyDescent="0.3">
      <c r="A24" s="139">
        <v>0</v>
      </c>
      <c r="B24" s="140" t="s">
        <v>131</v>
      </c>
      <c r="C24" s="141"/>
      <c r="D24" s="146" t="s">
        <v>171</v>
      </c>
      <c r="E24" s="255">
        <v>90</v>
      </c>
      <c r="F24" s="256"/>
      <c r="G24" s="143">
        <v>72.099999999999994</v>
      </c>
      <c r="H24" s="143">
        <f t="shared" si="0"/>
        <v>0</v>
      </c>
    </row>
    <row r="25" spans="1:8" ht="28.8" x14ac:dyDescent="0.3">
      <c r="A25" s="139">
        <v>0</v>
      </c>
      <c r="B25" s="140" t="s">
        <v>132</v>
      </c>
      <c r="C25" s="141"/>
      <c r="D25" s="146" t="s">
        <v>237</v>
      </c>
      <c r="E25" s="255">
        <v>14.4</v>
      </c>
      <c r="F25" s="256"/>
      <c r="G25" s="143">
        <v>8.1</v>
      </c>
      <c r="H25" s="143">
        <f t="shared" si="0"/>
        <v>0</v>
      </c>
    </row>
    <row r="26" spans="1:8" ht="46.5" customHeight="1" x14ac:dyDescent="0.3">
      <c r="A26" s="139">
        <v>0</v>
      </c>
      <c r="B26" s="140" t="s">
        <v>133</v>
      </c>
      <c r="C26" s="141"/>
      <c r="D26" s="146" t="s">
        <v>172</v>
      </c>
      <c r="E26" s="255">
        <v>12.9</v>
      </c>
      <c r="F26" s="256"/>
      <c r="G26" s="143">
        <v>9.15</v>
      </c>
      <c r="H26" s="143">
        <f t="shared" si="0"/>
        <v>0</v>
      </c>
    </row>
    <row r="27" spans="1:8" ht="46.5" customHeight="1" x14ac:dyDescent="0.3">
      <c r="A27" s="139">
        <v>0</v>
      </c>
      <c r="B27" s="140" t="s">
        <v>134</v>
      </c>
      <c r="C27" s="141"/>
      <c r="D27" s="146" t="s">
        <v>173</v>
      </c>
      <c r="E27" s="255">
        <v>34.950000000000003</v>
      </c>
      <c r="F27" s="256"/>
      <c r="G27" s="143">
        <v>24.95</v>
      </c>
      <c r="H27" s="143">
        <f t="shared" si="0"/>
        <v>0</v>
      </c>
    </row>
    <row r="28" spans="1:8" ht="46.5" customHeight="1" x14ac:dyDescent="0.3">
      <c r="A28" s="139">
        <v>0</v>
      </c>
      <c r="B28" s="140" t="s">
        <v>135</v>
      </c>
      <c r="C28" s="141"/>
      <c r="D28" s="146" t="s">
        <v>174</v>
      </c>
      <c r="E28" s="255">
        <v>35</v>
      </c>
      <c r="F28" s="256"/>
      <c r="G28" s="143">
        <v>24.95</v>
      </c>
      <c r="H28" s="143">
        <f t="shared" si="0"/>
        <v>0</v>
      </c>
    </row>
    <row r="29" spans="1:8" ht="46.5" customHeight="1" x14ac:dyDescent="0.3">
      <c r="A29" s="139">
        <v>0</v>
      </c>
      <c r="B29" s="140" t="s">
        <v>136</v>
      </c>
      <c r="C29" s="141"/>
      <c r="D29" s="146" t="s">
        <v>175</v>
      </c>
      <c r="E29" s="255">
        <v>74.900000000000006</v>
      </c>
      <c r="F29" s="256"/>
      <c r="G29" s="143">
        <v>50</v>
      </c>
      <c r="H29" s="143">
        <f t="shared" si="0"/>
        <v>0</v>
      </c>
    </row>
    <row r="30" spans="1:8" ht="43.2" x14ac:dyDescent="0.3">
      <c r="A30" s="124">
        <v>0</v>
      </c>
      <c r="B30" s="125" t="s">
        <v>137</v>
      </c>
      <c r="C30" s="126"/>
      <c r="D30" s="127" t="s">
        <v>143</v>
      </c>
      <c r="E30" s="253">
        <v>17.5</v>
      </c>
      <c r="F30" s="254"/>
      <c r="G30" s="128">
        <v>13.2</v>
      </c>
      <c r="H30" s="128">
        <f t="shared" ref="H30:H33" si="1">PRODUCT(A30,G30)</f>
        <v>0</v>
      </c>
    </row>
    <row r="31" spans="1:8" ht="43.2" x14ac:dyDescent="0.3">
      <c r="A31" s="124">
        <v>0</v>
      </c>
      <c r="B31" s="125" t="s">
        <v>138</v>
      </c>
      <c r="C31" s="126"/>
      <c r="D31" s="127" t="s">
        <v>144</v>
      </c>
      <c r="E31" s="253">
        <v>16.5</v>
      </c>
      <c r="F31" s="254"/>
      <c r="G31" s="128">
        <v>12.45</v>
      </c>
      <c r="H31" s="128">
        <f t="shared" si="1"/>
        <v>0</v>
      </c>
    </row>
    <row r="32" spans="1:8" ht="28.8" x14ac:dyDescent="0.3">
      <c r="A32" s="124">
        <v>0</v>
      </c>
      <c r="B32" s="125" t="s">
        <v>139</v>
      </c>
      <c r="C32" s="126"/>
      <c r="D32" s="127" t="s">
        <v>145</v>
      </c>
      <c r="E32" s="253">
        <v>25</v>
      </c>
      <c r="F32" s="254"/>
      <c r="G32" s="128">
        <v>20</v>
      </c>
      <c r="H32" s="128">
        <f t="shared" si="1"/>
        <v>0</v>
      </c>
    </row>
    <row r="33" spans="1:11" ht="28.8" x14ac:dyDescent="0.3">
      <c r="A33" s="124">
        <v>0</v>
      </c>
      <c r="B33" s="125" t="s">
        <v>140</v>
      </c>
      <c r="C33" s="126"/>
      <c r="D33" s="127" t="s">
        <v>146</v>
      </c>
      <c r="E33" s="253">
        <v>15</v>
      </c>
      <c r="F33" s="254"/>
      <c r="G33" s="128">
        <v>11.25</v>
      </c>
      <c r="H33" s="128">
        <f t="shared" si="1"/>
        <v>0</v>
      </c>
    </row>
    <row r="34" spans="1:11" ht="28.8" x14ac:dyDescent="0.3">
      <c r="A34" s="124">
        <v>0</v>
      </c>
      <c r="B34" s="125" t="s">
        <v>141</v>
      </c>
      <c r="C34" s="126"/>
      <c r="D34" s="127" t="s">
        <v>147</v>
      </c>
      <c r="E34" s="253">
        <v>35</v>
      </c>
      <c r="F34" s="254"/>
      <c r="G34" s="128">
        <v>26.25</v>
      </c>
      <c r="H34" s="128">
        <f>PRODUCT(A34,G34)</f>
        <v>0</v>
      </c>
    </row>
    <row r="35" spans="1:11" ht="31.5" customHeight="1" x14ac:dyDescent="0.3">
      <c r="G35" s="84" t="s">
        <v>148</v>
      </c>
      <c r="H35" s="129">
        <f>SUM(H22:H34)</f>
        <v>0</v>
      </c>
    </row>
    <row r="36" spans="1:11" ht="42.75" customHeight="1" x14ac:dyDescent="0.3">
      <c r="A36" s="248" t="s">
        <v>241</v>
      </c>
      <c r="B36" s="248"/>
      <c r="C36" s="248"/>
      <c r="D36" s="248"/>
      <c r="E36" s="248"/>
      <c r="F36" s="248"/>
      <c r="G36" s="248"/>
      <c r="H36" s="248"/>
      <c r="I36" s="123"/>
      <c r="J36" s="123"/>
      <c r="K36" s="123"/>
    </row>
    <row r="37" spans="1:11" x14ac:dyDescent="0.3">
      <c r="A37" s="123"/>
      <c r="B37" s="123"/>
      <c r="C37" s="123"/>
      <c r="D37" s="123"/>
      <c r="E37" s="123"/>
      <c r="F37" s="123"/>
      <c r="G37" s="123"/>
      <c r="H37" s="123"/>
      <c r="I37" s="123"/>
      <c r="J37" s="123"/>
      <c r="K37" s="123"/>
    </row>
  </sheetData>
  <mergeCells count="43">
    <mergeCell ref="A7:B7"/>
    <mergeCell ref="C7:D7"/>
    <mergeCell ref="F7:H7"/>
    <mergeCell ref="F4:H4"/>
    <mergeCell ref="A5:B5"/>
    <mergeCell ref="C5:D5"/>
    <mergeCell ref="F5:H5"/>
    <mergeCell ref="F6:H6"/>
    <mergeCell ref="A15:B15"/>
    <mergeCell ref="C15:D15"/>
    <mergeCell ref="F15:H15"/>
    <mergeCell ref="F8:H8"/>
    <mergeCell ref="A9:B9"/>
    <mergeCell ref="C9:D9"/>
    <mergeCell ref="F9:H9"/>
    <mergeCell ref="F10:H10"/>
    <mergeCell ref="A11:B11"/>
    <mergeCell ref="C11:D11"/>
    <mergeCell ref="F11:H11"/>
    <mergeCell ref="F12:H12"/>
    <mergeCell ref="A13:B13"/>
    <mergeCell ref="C13:D13"/>
    <mergeCell ref="F13:H13"/>
    <mergeCell ref="F14:H14"/>
    <mergeCell ref="E28:F28"/>
    <mergeCell ref="F16:H16"/>
    <mergeCell ref="A17:B17"/>
    <mergeCell ref="C17:D17"/>
    <mergeCell ref="F17:H17"/>
    <mergeCell ref="E21:F21"/>
    <mergeCell ref="E22:F22"/>
    <mergeCell ref="E23:F23"/>
    <mergeCell ref="E24:F24"/>
    <mergeCell ref="E25:F25"/>
    <mergeCell ref="E26:F26"/>
    <mergeCell ref="E27:F27"/>
    <mergeCell ref="A36:H36"/>
    <mergeCell ref="E29:F29"/>
    <mergeCell ref="E30:F30"/>
    <mergeCell ref="E31:F31"/>
    <mergeCell ref="E32:F32"/>
    <mergeCell ref="E33:F33"/>
    <mergeCell ref="E34:F34"/>
  </mergeCells>
  <hyperlinks>
    <hyperlink ref="F15" r:id="rId1" xr:uid="{00000000-0004-0000-0A00-000000000000}"/>
  </hyperlinks>
  <printOptions horizontalCentered="1"/>
  <pageMargins left="0.70866141732283472" right="0.70866141732283472" top="0.59055118110236227" bottom="0.59055118110236227" header="0.31496062992125984" footer="0.31496062992125984"/>
  <pageSetup paperSize="9" scale="80"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37"/>
  <sheetViews>
    <sheetView workbookViewId="0"/>
  </sheetViews>
  <sheetFormatPr baseColWidth="10" defaultRowHeight="14.4" x14ac:dyDescent="0.3"/>
  <cols>
    <col min="1" max="1" width="8.88671875" customWidth="1"/>
    <col min="2" max="2" width="8.6640625" customWidth="1"/>
    <col min="3" max="3" width="0.5546875" customWidth="1"/>
    <col min="4" max="4" width="45.33203125" customWidth="1"/>
    <col min="5" max="5" width="1.88671875" customWidth="1"/>
    <col min="6" max="6" width="10.109375" style="112" customWidth="1"/>
    <col min="7" max="7" width="16.6640625" customWidth="1"/>
    <col min="8" max="8" width="16.88671875" customWidth="1"/>
  </cols>
  <sheetData>
    <row r="1" spans="1:8" ht="16.8" x14ac:dyDescent="0.3">
      <c r="A1" s="113" t="s">
        <v>238</v>
      </c>
      <c r="B1" s="114"/>
    </row>
    <row r="2" spans="1:8" x14ac:dyDescent="0.3">
      <c r="A2" s="114"/>
      <c r="B2" s="114"/>
    </row>
    <row r="3" spans="1:8" x14ac:dyDescent="0.3">
      <c r="A3" s="114"/>
      <c r="B3" s="114"/>
    </row>
    <row r="4" spans="1:8" ht="22.5" customHeight="1" x14ac:dyDescent="0.3">
      <c r="C4" s="108" t="s">
        <v>102</v>
      </c>
      <c r="D4" s="108"/>
      <c r="F4" s="241" t="s">
        <v>103</v>
      </c>
      <c r="G4" s="241"/>
      <c r="H4" s="241"/>
    </row>
    <row r="5" spans="1:8" ht="18" customHeight="1" x14ac:dyDescent="0.3">
      <c r="A5" s="239" t="s">
        <v>104</v>
      </c>
      <c r="B5" s="239"/>
      <c r="C5" s="242" t="s">
        <v>105</v>
      </c>
      <c r="D5" s="242"/>
      <c r="E5" s="111"/>
      <c r="F5" s="242" t="s">
        <v>180</v>
      </c>
      <c r="G5" s="242"/>
      <c r="H5" s="242"/>
    </row>
    <row r="6" spans="1:8" ht="12" customHeight="1" x14ac:dyDescent="0.3">
      <c r="F6" s="239"/>
      <c r="G6" s="239"/>
      <c r="H6" s="239"/>
    </row>
    <row r="7" spans="1:8" ht="18" customHeight="1" x14ac:dyDescent="0.3">
      <c r="A7" s="239" t="s">
        <v>107</v>
      </c>
      <c r="B7" s="239"/>
      <c r="C7" s="242" t="s">
        <v>108</v>
      </c>
      <c r="D7" s="242"/>
      <c r="E7" s="111"/>
      <c r="F7" s="242" t="s">
        <v>97</v>
      </c>
      <c r="G7" s="242"/>
      <c r="H7" s="242"/>
    </row>
    <row r="8" spans="1:8" ht="12" customHeight="1" x14ac:dyDescent="0.3">
      <c r="F8" s="239"/>
      <c r="G8" s="239"/>
      <c r="H8" s="239"/>
    </row>
    <row r="9" spans="1:8" ht="18" customHeight="1" x14ac:dyDescent="0.3">
      <c r="A9" s="239" t="s">
        <v>110</v>
      </c>
      <c r="B9" s="239"/>
      <c r="C9" s="242" t="s">
        <v>111</v>
      </c>
      <c r="D9" s="242"/>
      <c r="E9" s="111"/>
      <c r="F9" s="242" t="s">
        <v>156</v>
      </c>
      <c r="G9" s="242"/>
      <c r="H9" s="242"/>
    </row>
    <row r="10" spans="1:8" ht="12" customHeight="1" x14ac:dyDescent="0.3">
      <c r="F10" s="239"/>
      <c r="G10" s="239"/>
      <c r="H10" s="239"/>
    </row>
    <row r="11" spans="1:8" ht="18" customHeight="1" x14ac:dyDescent="0.3">
      <c r="A11" s="239" t="s">
        <v>113</v>
      </c>
      <c r="B11" s="239"/>
      <c r="C11" s="242" t="s">
        <v>114</v>
      </c>
      <c r="D11" s="242"/>
      <c r="E11" s="111"/>
      <c r="F11" s="242" t="s">
        <v>155</v>
      </c>
      <c r="G11" s="242"/>
      <c r="H11" s="242"/>
    </row>
    <row r="12" spans="1:8" ht="12" customHeight="1" x14ac:dyDescent="0.3">
      <c r="F12" s="239"/>
      <c r="G12" s="239"/>
      <c r="H12" s="239"/>
    </row>
    <row r="13" spans="1:8" ht="18" customHeight="1" x14ac:dyDescent="0.3">
      <c r="A13" s="239" t="s">
        <v>116</v>
      </c>
      <c r="B13" s="239"/>
      <c r="C13" s="242" t="s">
        <v>117</v>
      </c>
      <c r="D13" s="242"/>
      <c r="E13" s="111"/>
      <c r="F13" s="242" t="s">
        <v>154</v>
      </c>
      <c r="G13" s="242"/>
      <c r="H13" s="242"/>
    </row>
    <row r="14" spans="1:8" ht="12" customHeight="1" x14ac:dyDescent="0.3">
      <c r="F14" s="239"/>
      <c r="G14" s="239"/>
      <c r="H14" s="239"/>
    </row>
    <row r="15" spans="1:8" ht="18" customHeight="1" x14ac:dyDescent="0.3">
      <c r="A15" s="239" t="s">
        <v>119</v>
      </c>
      <c r="B15" s="239"/>
      <c r="C15" s="242" t="s">
        <v>120</v>
      </c>
      <c r="D15" s="242"/>
      <c r="E15" s="111"/>
      <c r="F15" s="257" t="s">
        <v>153</v>
      </c>
      <c r="G15" s="246"/>
      <c r="H15" s="246"/>
    </row>
    <row r="16" spans="1:8" ht="12" customHeight="1" x14ac:dyDescent="0.3">
      <c r="F16" s="239"/>
      <c r="G16" s="239"/>
      <c r="H16" s="239"/>
    </row>
    <row r="17" spans="1:8" ht="18" customHeight="1" x14ac:dyDescent="0.3">
      <c r="A17" s="239" t="s">
        <v>121</v>
      </c>
      <c r="B17" s="239"/>
      <c r="C17" s="242"/>
      <c r="D17" s="242"/>
      <c r="E17" s="111"/>
      <c r="F17" s="247">
        <v>45757</v>
      </c>
      <c r="G17" s="242"/>
      <c r="H17" s="242"/>
    </row>
    <row r="18" spans="1:8" x14ac:dyDescent="0.3">
      <c r="F18"/>
    </row>
    <row r="19" spans="1:8" s="116" customFormat="1" ht="18" customHeight="1" x14ac:dyDescent="0.25">
      <c r="A19" s="115" t="s">
        <v>122</v>
      </c>
      <c r="F19" s="117"/>
    </row>
    <row r="21" spans="1:8" ht="28.8" x14ac:dyDescent="0.3">
      <c r="A21" s="118" t="s">
        <v>123</v>
      </c>
      <c r="B21" s="118" t="s">
        <v>124</v>
      </c>
      <c r="C21" s="112"/>
      <c r="D21" s="119" t="s">
        <v>68</v>
      </c>
      <c r="E21" s="243" t="s">
        <v>125</v>
      </c>
      <c r="F21" s="244"/>
      <c r="G21" s="120" t="s">
        <v>126</v>
      </c>
      <c r="H21" s="119" t="s">
        <v>127</v>
      </c>
    </row>
    <row r="22" spans="1:8" ht="28.8" x14ac:dyDescent="0.3">
      <c r="A22" s="121">
        <v>0</v>
      </c>
      <c r="B22" s="118" t="s">
        <v>128</v>
      </c>
      <c r="C22" s="154"/>
      <c r="D22" s="120" t="s">
        <v>129</v>
      </c>
      <c r="E22" s="249">
        <v>33.950000000000003</v>
      </c>
      <c r="F22" s="250"/>
      <c r="G22" s="122">
        <v>22.15</v>
      </c>
      <c r="H22" s="122">
        <f t="shared" ref="H22:H29" si="0">PRODUCT(A22,G22)</f>
        <v>0</v>
      </c>
    </row>
    <row r="23" spans="1:8" ht="28.8" x14ac:dyDescent="0.3">
      <c r="A23" s="139">
        <v>0</v>
      </c>
      <c r="B23" s="140" t="s">
        <v>130</v>
      </c>
      <c r="C23" s="141"/>
      <c r="D23" s="146" t="s">
        <v>236</v>
      </c>
      <c r="E23" s="255">
        <v>25</v>
      </c>
      <c r="F23" s="256"/>
      <c r="G23" s="143">
        <v>20.100000000000001</v>
      </c>
      <c r="H23" s="143">
        <f t="shared" si="0"/>
        <v>0</v>
      </c>
    </row>
    <row r="24" spans="1:8" ht="28.8" x14ac:dyDescent="0.3">
      <c r="A24" s="139">
        <v>0</v>
      </c>
      <c r="B24" s="140" t="s">
        <v>131</v>
      </c>
      <c r="C24" s="141"/>
      <c r="D24" s="146" t="s">
        <v>171</v>
      </c>
      <c r="E24" s="255">
        <v>90</v>
      </c>
      <c r="F24" s="256"/>
      <c r="G24" s="143">
        <v>72.099999999999994</v>
      </c>
      <c r="H24" s="143">
        <f t="shared" si="0"/>
        <v>0</v>
      </c>
    </row>
    <row r="25" spans="1:8" ht="28.8" x14ac:dyDescent="0.3">
      <c r="A25" s="139">
        <v>0</v>
      </c>
      <c r="B25" s="140" t="s">
        <v>132</v>
      </c>
      <c r="C25" s="141"/>
      <c r="D25" s="146" t="s">
        <v>237</v>
      </c>
      <c r="E25" s="255">
        <v>14.4</v>
      </c>
      <c r="F25" s="256"/>
      <c r="G25" s="143">
        <v>8.1</v>
      </c>
      <c r="H25" s="143">
        <f t="shared" si="0"/>
        <v>0</v>
      </c>
    </row>
    <row r="26" spans="1:8" ht="46.5" customHeight="1" x14ac:dyDescent="0.3">
      <c r="A26" s="139">
        <v>0</v>
      </c>
      <c r="B26" s="140" t="s">
        <v>133</v>
      </c>
      <c r="C26" s="141"/>
      <c r="D26" s="146" t="s">
        <v>172</v>
      </c>
      <c r="E26" s="255">
        <v>12.9</v>
      </c>
      <c r="F26" s="256"/>
      <c r="G26" s="143">
        <v>9.15</v>
      </c>
      <c r="H26" s="143">
        <f t="shared" si="0"/>
        <v>0</v>
      </c>
    </row>
    <row r="27" spans="1:8" ht="46.5" customHeight="1" x14ac:dyDescent="0.3">
      <c r="A27" s="139">
        <v>0</v>
      </c>
      <c r="B27" s="140" t="s">
        <v>134</v>
      </c>
      <c r="C27" s="141"/>
      <c r="D27" s="146" t="s">
        <v>173</v>
      </c>
      <c r="E27" s="255">
        <v>34.950000000000003</v>
      </c>
      <c r="F27" s="256"/>
      <c r="G27" s="143">
        <v>24.95</v>
      </c>
      <c r="H27" s="143">
        <f t="shared" si="0"/>
        <v>0</v>
      </c>
    </row>
    <row r="28" spans="1:8" ht="46.5" customHeight="1" x14ac:dyDescent="0.3">
      <c r="A28" s="139">
        <v>0</v>
      </c>
      <c r="B28" s="140" t="s">
        <v>135</v>
      </c>
      <c r="C28" s="141"/>
      <c r="D28" s="146" t="s">
        <v>174</v>
      </c>
      <c r="E28" s="255">
        <v>35</v>
      </c>
      <c r="F28" s="256"/>
      <c r="G28" s="143">
        <v>24.95</v>
      </c>
      <c r="H28" s="143">
        <f t="shared" si="0"/>
        <v>0</v>
      </c>
    </row>
    <row r="29" spans="1:8" ht="46.5" customHeight="1" x14ac:dyDescent="0.3">
      <c r="A29" s="139">
        <v>0</v>
      </c>
      <c r="B29" s="140" t="s">
        <v>136</v>
      </c>
      <c r="C29" s="141"/>
      <c r="D29" s="146" t="s">
        <v>175</v>
      </c>
      <c r="E29" s="255">
        <v>74.900000000000006</v>
      </c>
      <c r="F29" s="256"/>
      <c r="G29" s="143">
        <v>50</v>
      </c>
      <c r="H29" s="143">
        <f t="shared" si="0"/>
        <v>0</v>
      </c>
    </row>
    <row r="30" spans="1:8" ht="43.2" x14ac:dyDescent="0.3">
      <c r="A30" s="124">
        <v>0</v>
      </c>
      <c r="B30" s="125" t="s">
        <v>137</v>
      </c>
      <c r="C30" s="126"/>
      <c r="D30" s="127" t="s">
        <v>143</v>
      </c>
      <c r="E30" s="253">
        <v>17.5</v>
      </c>
      <c r="F30" s="254"/>
      <c r="G30" s="128">
        <v>13.2</v>
      </c>
      <c r="H30" s="128">
        <f t="shared" ref="H30:H33" si="1">PRODUCT(A30,G30)</f>
        <v>0</v>
      </c>
    </row>
    <row r="31" spans="1:8" ht="43.2" x14ac:dyDescent="0.3">
      <c r="A31" s="124">
        <v>0</v>
      </c>
      <c r="B31" s="125" t="s">
        <v>138</v>
      </c>
      <c r="C31" s="126"/>
      <c r="D31" s="127" t="s">
        <v>144</v>
      </c>
      <c r="E31" s="253">
        <v>16.5</v>
      </c>
      <c r="F31" s="254"/>
      <c r="G31" s="128">
        <v>12.45</v>
      </c>
      <c r="H31" s="128">
        <f t="shared" si="1"/>
        <v>0</v>
      </c>
    </row>
    <row r="32" spans="1:8" ht="28.8" x14ac:dyDescent="0.3">
      <c r="A32" s="124">
        <v>0</v>
      </c>
      <c r="B32" s="125" t="s">
        <v>139</v>
      </c>
      <c r="C32" s="126"/>
      <c r="D32" s="127" t="s">
        <v>145</v>
      </c>
      <c r="E32" s="253">
        <v>25</v>
      </c>
      <c r="F32" s="254"/>
      <c r="G32" s="128">
        <v>20</v>
      </c>
      <c r="H32" s="128">
        <f t="shared" si="1"/>
        <v>0</v>
      </c>
    </row>
    <row r="33" spans="1:11" ht="28.8" x14ac:dyDescent="0.3">
      <c r="A33" s="124">
        <v>0</v>
      </c>
      <c r="B33" s="125" t="s">
        <v>140</v>
      </c>
      <c r="C33" s="126"/>
      <c r="D33" s="127" t="s">
        <v>146</v>
      </c>
      <c r="E33" s="253">
        <v>15</v>
      </c>
      <c r="F33" s="254"/>
      <c r="G33" s="128">
        <v>11.25</v>
      </c>
      <c r="H33" s="128">
        <f t="shared" si="1"/>
        <v>0</v>
      </c>
    </row>
    <row r="34" spans="1:11" ht="28.8" x14ac:dyDescent="0.3">
      <c r="A34" s="124">
        <v>0</v>
      </c>
      <c r="B34" s="125" t="s">
        <v>141</v>
      </c>
      <c r="C34" s="126"/>
      <c r="D34" s="127" t="s">
        <v>147</v>
      </c>
      <c r="E34" s="253">
        <v>35</v>
      </c>
      <c r="F34" s="254"/>
      <c r="G34" s="128">
        <v>26.25</v>
      </c>
      <c r="H34" s="128">
        <f>PRODUCT(A34,G34)</f>
        <v>0</v>
      </c>
    </row>
    <row r="35" spans="1:11" ht="31.5" customHeight="1" x14ac:dyDescent="0.3">
      <c r="G35" s="84" t="s">
        <v>148</v>
      </c>
      <c r="H35" s="129">
        <f>SUM(H22:H34)</f>
        <v>0</v>
      </c>
    </row>
    <row r="36" spans="1:11" ht="42.75" customHeight="1" x14ac:dyDescent="0.3">
      <c r="A36" s="248" t="s">
        <v>241</v>
      </c>
      <c r="B36" s="248"/>
      <c r="C36" s="248"/>
      <c r="D36" s="248"/>
      <c r="E36" s="248"/>
      <c r="F36" s="248"/>
      <c r="G36" s="248"/>
      <c r="H36" s="248"/>
      <c r="I36" s="123"/>
      <c r="J36" s="123"/>
      <c r="K36" s="123"/>
    </row>
    <row r="37" spans="1:11" x14ac:dyDescent="0.3">
      <c r="A37" s="123"/>
      <c r="B37" s="123"/>
      <c r="C37" s="123"/>
      <c r="D37" s="123"/>
      <c r="E37" s="123"/>
      <c r="F37" s="123"/>
      <c r="G37" s="123"/>
      <c r="H37" s="123"/>
      <c r="I37" s="123"/>
      <c r="J37" s="123"/>
      <c r="K37" s="123"/>
    </row>
  </sheetData>
  <mergeCells count="43">
    <mergeCell ref="A7:B7"/>
    <mergeCell ref="C7:D7"/>
    <mergeCell ref="F7:H7"/>
    <mergeCell ref="F4:H4"/>
    <mergeCell ref="A5:B5"/>
    <mergeCell ref="C5:D5"/>
    <mergeCell ref="F5:H5"/>
    <mergeCell ref="F6:H6"/>
    <mergeCell ref="A15:B15"/>
    <mergeCell ref="C15:D15"/>
    <mergeCell ref="F15:H15"/>
    <mergeCell ref="F8:H8"/>
    <mergeCell ref="A9:B9"/>
    <mergeCell ref="C9:D9"/>
    <mergeCell ref="F9:H9"/>
    <mergeCell ref="F10:H10"/>
    <mergeCell ref="A11:B11"/>
    <mergeCell ref="C11:D11"/>
    <mergeCell ref="F11:H11"/>
    <mergeCell ref="F12:H12"/>
    <mergeCell ref="A13:B13"/>
    <mergeCell ref="C13:D13"/>
    <mergeCell ref="F13:H13"/>
    <mergeCell ref="F14:H14"/>
    <mergeCell ref="E28:F28"/>
    <mergeCell ref="F16:H16"/>
    <mergeCell ref="A17:B17"/>
    <mergeCell ref="C17:D17"/>
    <mergeCell ref="F17:H17"/>
    <mergeCell ref="E21:F21"/>
    <mergeCell ref="E22:F22"/>
    <mergeCell ref="E23:F23"/>
    <mergeCell ref="E24:F24"/>
    <mergeCell ref="E25:F25"/>
    <mergeCell ref="E26:F26"/>
    <mergeCell ref="E27:F27"/>
    <mergeCell ref="A36:H36"/>
    <mergeCell ref="E29:F29"/>
    <mergeCell ref="E30:F30"/>
    <mergeCell ref="E31:F31"/>
    <mergeCell ref="E32:F32"/>
    <mergeCell ref="E33:F33"/>
    <mergeCell ref="E34:F34"/>
  </mergeCells>
  <hyperlinks>
    <hyperlink ref="F15" r:id="rId1" xr:uid="{00000000-0004-0000-0B00-000000000000}"/>
  </hyperlinks>
  <printOptions horizontalCentered="1"/>
  <pageMargins left="0.70866141732283472" right="0.70866141732283472" top="0.59055118110236227" bottom="0.59055118110236227" header="0.31496062992125984" footer="0.31496062992125984"/>
  <pageSetup paperSize="9" scale="80" orientation="portrait"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30"/>
  <sheetViews>
    <sheetView workbookViewId="0">
      <selection sqref="A1:H1"/>
    </sheetView>
  </sheetViews>
  <sheetFormatPr baseColWidth="10" defaultColWidth="11.44140625" defaultRowHeight="14.4" x14ac:dyDescent="0.3"/>
  <cols>
    <col min="1" max="1" width="8.88671875" style="110" customWidth="1"/>
    <col min="2" max="2" width="8.6640625" style="110" customWidth="1"/>
    <col min="3" max="3" width="0.5546875" style="110" customWidth="1"/>
    <col min="4" max="4" width="45.33203125" style="110" customWidth="1"/>
    <col min="5" max="5" width="1.88671875" style="110" customWidth="1"/>
    <col min="6" max="6" width="10.109375" style="112" customWidth="1"/>
    <col min="7" max="7" width="16.6640625" style="110" customWidth="1"/>
    <col min="8" max="8" width="16.88671875" style="110" customWidth="1"/>
    <col min="9" max="16384" width="11.44140625" style="110"/>
  </cols>
  <sheetData>
    <row r="1" spans="1:8" ht="16.8" x14ac:dyDescent="0.3">
      <c r="A1" s="240" t="s">
        <v>235</v>
      </c>
      <c r="B1" s="240"/>
      <c r="C1" s="240"/>
      <c r="D1" s="240"/>
      <c r="E1" s="240"/>
      <c r="F1" s="240"/>
      <c r="G1" s="240"/>
      <c r="H1" s="240"/>
    </row>
    <row r="2" spans="1:8" x14ac:dyDescent="0.3">
      <c r="A2" s="114"/>
      <c r="B2" s="114"/>
    </row>
    <row r="3" spans="1:8" x14ac:dyDescent="0.3">
      <c r="A3" s="114"/>
      <c r="B3" s="114"/>
    </row>
    <row r="4" spans="1:8" ht="22.5" customHeight="1" x14ac:dyDescent="0.3">
      <c r="C4" s="109" t="s">
        <v>102</v>
      </c>
      <c r="D4" s="109"/>
      <c r="F4" s="241" t="s">
        <v>103</v>
      </c>
      <c r="G4" s="241"/>
      <c r="H4" s="241"/>
    </row>
    <row r="5" spans="1:8" ht="18" customHeight="1" x14ac:dyDescent="0.3">
      <c r="A5" s="239" t="s">
        <v>104</v>
      </c>
      <c r="B5" s="239"/>
      <c r="C5" s="242" t="s">
        <v>105</v>
      </c>
      <c r="D5" s="242"/>
      <c r="E5" s="111"/>
      <c r="F5" s="242" t="s">
        <v>106</v>
      </c>
      <c r="G5" s="242"/>
      <c r="H5" s="242"/>
    </row>
    <row r="6" spans="1:8" ht="12" customHeight="1" x14ac:dyDescent="0.3">
      <c r="F6" s="239"/>
      <c r="G6" s="239"/>
      <c r="H6" s="239"/>
    </row>
    <row r="7" spans="1:8" ht="18" customHeight="1" x14ac:dyDescent="0.3">
      <c r="A7" s="239" t="s">
        <v>107</v>
      </c>
      <c r="B7" s="239"/>
      <c r="C7" s="242" t="s">
        <v>108</v>
      </c>
      <c r="D7" s="242"/>
      <c r="E7" s="111"/>
      <c r="F7" s="242" t="s">
        <v>109</v>
      </c>
      <c r="G7" s="242"/>
      <c r="H7" s="242"/>
    </row>
    <row r="8" spans="1:8" ht="12" customHeight="1" x14ac:dyDescent="0.3">
      <c r="F8" s="239"/>
      <c r="G8" s="239"/>
      <c r="H8" s="239"/>
    </row>
    <row r="9" spans="1:8" ht="18" customHeight="1" x14ac:dyDescent="0.3">
      <c r="A9" s="239" t="s">
        <v>110</v>
      </c>
      <c r="B9" s="239"/>
      <c r="C9" s="242" t="s">
        <v>111</v>
      </c>
      <c r="D9" s="242"/>
      <c r="E9" s="111"/>
      <c r="F9" s="242" t="s">
        <v>112</v>
      </c>
      <c r="G9" s="242"/>
      <c r="H9" s="242"/>
    </row>
    <row r="10" spans="1:8" ht="12" customHeight="1" x14ac:dyDescent="0.3">
      <c r="F10" s="239"/>
      <c r="G10" s="239"/>
      <c r="H10" s="239"/>
    </row>
    <row r="11" spans="1:8" ht="18" customHeight="1" x14ac:dyDescent="0.3">
      <c r="A11" s="239" t="s">
        <v>113</v>
      </c>
      <c r="B11" s="239"/>
      <c r="C11" s="242" t="s">
        <v>114</v>
      </c>
      <c r="D11" s="242"/>
      <c r="E11" s="111"/>
      <c r="F11" s="242" t="s">
        <v>115</v>
      </c>
      <c r="G11" s="242"/>
      <c r="H11" s="242"/>
    </row>
    <row r="12" spans="1:8" ht="12" customHeight="1" x14ac:dyDescent="0.3">
      <c r="F12" s="239"/>
      <c r="G12" s="239"/>
      <c r="H12" s="239"/>
    </row>
    <row r="13" spans="1:8" ht="18" customHeight="1" x14ac:dyDescent="0.3">
      <c r="A13" s="239" t="s">
        <v>116</v>
      </c>
      <c r="B13" s="239"/>
      <c r="C13" s="242" t="s">
        <v>117</v>
      </c>
      <c r="D13" s="242"/>
      <c r="E13" s="111"/>
      <c r="F13" s="242" t="s">
        <v>118</v>
      </c>
      <c r="G13" s="242"/>
      <c r="H13" s="242"/>
    </row>
    <row r="14" spans="1:8" ht="12" customHeight="1" x14ac:dyDescent="0.3">
      <c r="F14" s="239"/>
      <c r="G14" s="239"/>
      <c r="H14" s="239"/>
    </row>
    <row r="15" spans="1:8" ht="18" customHeight="1" x14ac:dyDescent="0.3">
      <c r="A15" s="239" t="s">
        <v>119</v>
      </c>
      <c r="B15" s="239"/>
      <c r="C15" s="242" t="s">
        <v>120</v>
      </c>
      <c r="D15" s="242"/>
      <c r="E15" s="111"/>
      <c r="F15" s="245" t="s">
        <v>142</v>
      </c>
      <c r="G15" s="246"/>
      <c r="H15" s="246"/>
    </row>
    <row r="16" spans="1:8" ht="12" customHeight="1" x14ac:dyDescent="0.3">
      <c r="F16" s="239"/>
      <c r="G16" s="239"/>
      <c r="H16" s="239"/>
    </row>
    <row r="17" spans="1:11" ht="18" customHeight="1" x14ac:dyDescent="0.3">
      <c r="A17" s="239" t="s">
        <v>121</v>
      </c>
      <c r="B17" s="239"/>
      <c r="C17" s="242"/>
      <c r="D17" s="242"/>
      <c r="E17" s="111"/>
      <c r="F17" s="247">
        <v>45757</v>
      </c>
      <c r="G17" s="242"/>
      <c r="H17" s="242"/>
    </row>
    <row r="18" spans="1:11" x14ac:dyDescent="0.3">
      <c r="F18" s="110"/>
    </row>
    <row r="19" spans="1:11" s="116" customFormat="1" ht="18" customHeight="1" x14ac:dyDescent="0.25">
      <c r="A19" s="115" t="s">
        <v>239</v>
      </c>
      <c r="F19" s="258" t="s">
        <v>240</v>
      </c>
      <c r="G19" s="258"/>
      <c r="H19" s="258"/>
    </row>
    <row r="21" spans="1:11" ht="30.75" customHeight="1" x14ac:dyDescent="0.3">
      <c r="A21" s="118" t="s">
        <v>123</v>
      </c>
      <c r="B21" s="118"/>
      <c r="C21" s="112"/>
      <c r="D21" s="119" t="s">
        <v>68</v>
      </c>
      <c r="E21" s="243" t="s">
        <v>125</v>
      </c>
      <c r="F21" s="244"/>
      <c r="G21" s="120" t="s">
        <v>126</v>
      </c>
      <c r="H21" s="119" t="s">
        <v>127</v>
      </c>
    </row>
    <row r="22" spans="1:11" ht="28.2" x14ac:dyDescent="0.3">
      <c r="A22" s="139">
        <v>0</v>
      </c>
      <c r="B22" s="140" t="s">
        <v>11</v>
      </c>
      <c r="C22" s="141"/>
      <c r="D22" s="142" t="s">
        <v>6</v>
      </c>
      <c r="E22" s="255"/>
      <c r="F22" s="256"/>
      <c r="G22" s="143">
        <v>9.4499999999999993</v>
      </c>
      <c r="H22" s="143">
        <f t="shared" ref="H22:H27" si="0">PRODUCT(A22,G22)</f>
        <v>0</v>
      </c>
    </row>
    <row r="23" spans="1:11" ht="42" x14ac:dyDescent="0.3">
      <c r="A23" s="139">
        <v>0</v>
      </c>
      <c r="B23" s="140" t="s">
        <v>14</v>
      </c>
      <c r="C23" s="141"/>
      <c r="D23" s="142" t="s">
        <v>164</v>
      </c>
      <c r="E23" s="255"/>
      <c r="F23" s="256"/>
      <c r="G23" s="143">
        <v>37.5</v>
      </c>
      <c r="H23" s="143">
        <f t="shared" si="0"/>
        <v>0</v>
      </c>
    </row>
    <row r="24" spans="1:11" ht="30" customHeight="1" x14ac:dyDescent="0.3">
      <c r="A24" s="139">
        <v>0</v>
      </c>
      <c r="B24" s="140" t="s">
        <v>11</v>
      </c>
      <c r="C24" s="141"/>
      <c r="D24" s="142" t="s">
        <v>162</v>
      </c>
      <c r="E24" s="255"/>
      <c r="F24" s="256"/>
      <c r="G24" s="143">
        <v>11.75</v>
      </c>
      <c r="H24" s="143">
        <f t="shared" si="0"/>
        <v>0</v>
      </c>
    </row>
    <row r="25" spans="1:11" s="154" customFormat="1" ht="30" customHeight="1" x14ac:dyDescent="0.3">
      <c r="A25" s="139">
        <v>0</v>
      </c>
      <c r="B25" s="140" t="s">
        <v>243</v>
      </c>
      <c r="C25" s="141"/>
      <c r="D25" s="142" t="s">
        <v>244</v>
      </c>
      <c r="E25" s="255"/>
      <c r="F25" s="256"/>
      <c r="G25" s="143">
        <v>8</v>
      </c>
      <c r="H25" s="143">
        <f t="shared" ref="H25" si="1">PRODUCT(A25,G25)</f>
        <v>0</v>
      </c>
    </row>
    <row r="26" spans="1:11" ht="30" customHeight="1" x14ac:dyDescent="0.3">
      <c r="A26" s="139">
        <v>0</v>
      </c>
      <c r="B26" s="140" t="s">
        <v>11</v>
      </c>
      <c r="C26" s="141"/>
      <c r="D26" s="142" t="s">
        <v>245</v>
      </c>
      <c r="E26" s="259"/>
      <c r="F26" s="260"/>
      <c r="G26" s="143">
        <v>11.75</v>
      </c>
      <c r="H26" s="143">
        <f t="shared" si="0"/>
        <v>0</v>
      </c>
    </row>
    <row r="27" spans="1:11" ht="30" customHeight="1" x14ac:dyDescent="0.3">
      <c r="A27" s="139">
        <v>0</v>
      </c>
      <c r="B27" s="140" t="s">
        <v>15</v>
      </c>
      <c r="C27" s="141"/>
      <c r="D27" s="142" t="s">
        <v>163</v>
      </c>
      <c r="E27" s="255"/>
      <c r="F27" s="256"/>
      <c r="G27" s="143">
        <v>2.7</v>
      </c>
      <c r="H27" s="143">
        <f t="shared" si="0"/>
        <v>0</v>
      </c>
    </row>
    <row r="28" spans="1:11" ht="31.5" customHeight="1" x14ac:dyDescent="0.3">
      <c r="D28" s="144"/>
      <c r="E28" s="112"/>
      <c r="G28" s="84" t="s">
        <v>148</v>
      </c>
      <c r="H28" s="129">
        <f>SUM(H22:H27)</f>
        <v>0</v>
      </c>
    </row>
    <row r="29" spans="1:11" ht="82.5" customHeight="1" x14ac:dyDescent="0.3">
      <c r="A29" s="248" t="s">
        <v>242</v>
      </c>
      <c r="B29" s="248"/>
      <c r="C29" s="248"/>
      <c r="D29" s="248"/>
      <c r="E29" s="248"/>
      <c r="F29" s="248"/>
      <c r="G29" s="248"/>
      <c r="H29" s="248"/>
      <c r="I29" s="123"/>
      <c r="J29" s="123"/>
      <c r="K29" s="123"/>
    </row>
    <row r="30" spans="1:11" x14ac:dyDescent="0.3">
      <c r="A30" s="123"/>
      <c r="B30" s="123"/>
      <c r="C30" s="123"/>
      <c r="D30" s="123"/>
      <c r="E30" s="123"/>
      <c r="F30" s="123"/>
      <c r="G30" s="123"/>
      <c r="H30" s="123"/>
      <c r="I30" s="123"/>
      <c r="J30" s="123"/>
      <c r="K30" s="123"/>
    </row>
  </sheetData>
  <mergeCells count="38">
    <mergeCell ref="A1:H1"/>
    <mergeCell ref="A29:H29"/>
    <mergeCell ref="F19:H19"/>
    <mergeCell ref="E23:F23"/>
    <mergeCell ref="E24:F24"/>
    <mergeCell ref="E26:F26"/>
    <mergeCell ref="E27:F27"/>
    <mergeCell ref="F16:H16"/>
    <mergeCell ref="A17:B17"/>
    <mergeCell ref="C17:D17"/>
    <mergeCell ref="F17:H17"/>
    <mergeCell ref="E21:F21"/>
    <mergeCell ref="E22:F22"/>
    <mergeCell ref="F12:H12"/>
    <mergeCell ref="A13:B13"/>
    <mergeCell ref="C13:D13"/>
    <mergeCell ref="F10:H10"/>
    <mergeCell ref="F13:H13"/>
    <mergeCell ref="F14:H14"/>
    <mergeCell ref="A15:B15"/>
    <mergeCell ref="C15:D15"/>
    <mergeCell ref="F15:H15"/>
    <mergeCell ref="E25:F25"/>
    <mergeCell ref="A11:B11"/>
    <mergeCell ref="C11:D11"/>
    <mergeCell ref="F11:H11"/>
    <mergeCell ref="F4:H4"/>
    <mergeCell ref="A5:B5"/>
    <mergeCell ref="C5:D5"/>
    <mergeCell ref="F5:H5"/>
    <mergeCell ref="F6:H6"/>
    <mergeCell ref="A7:B7"/>
    <mergeCell ref="C7:D7"/>
    <mergeCell ref="F7:H7"/>
    <mergeCell ref="F8:H8"/>
    <mergeCell ref="A9:B9"/>
    <mergeCell ref="C9:D9"/>
    <mergeCell ref="F9:H9"/>
  </mergeCells>
  <hyperlinks>
    <hyperlink ref="F15" r:id="rId1" xr:uid="{00000000-0004-0000-0C00-000000000000}"/>
  </hyperlinks>
  <printOptions horizontalCentered="1"/>
  <pageMargins left="0.70866141732283472" right="0.70866141732283472" top="0.59055118110236227" bottom="0.59055118110236227" header="0.31496062992125984" footer="0.31496062992125984"/>
  <pageSetup paperSize="9" scale="80"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29"/>
  <sheetViews>
    <sheetView workbookViewId="0">
      <selection sqref="A1:H1"/>
    </sheetView>
  </sheetViews>
  <sheetFormatPr baseColWidth="10" defaultColWidth="11.44140625" defaultRowHeight="14.4" x14ac:dyDescent="0.3"/>
  <cols>
    <col min="1" max="1" width="8.88671875" style="110" customWidth="1"/>
    <col min="2" max="2" width="8.6640625" style="110" customWidth="1"/>
    <col min="3" max="3" width="0.5546875" style="110" customWidth="1"/>
    <col min="4" max="4" width="45.33203125" style="110" customWidth="1"/>
    <col min="5" max="5" width="1.88671875" style="110" customWidth="1"/>
    <col min="6" max="6" width="10.109375" style="112" customWidth="1"/>
    <col min="7" max="7" width="16.6640625" style="110" customWidth="1"/>
    <col min="8" max="8" width="16.88671875" style="110" customWidth="1"/>
    <col min="9" max="16384" width="11.44140625" style="110"/>
  </cols>
  <sheetData>
    <row r="1" spans="1:8" ht="16.8" x14ac:dyDescent="0.3">
      <c r="A1" s="240" t="s">
        <v>235</v>
      </c>
      <c r="B1" s="240"/>
      <c r="C1" s="240"/>
      <c r="D1" s="240"/>
      <c r="E1" s="240"/>
      <c r="F1" s="240"/>
      <c r="G1" s="240"/>
      <c r="H1" s="240"/>
    </row>
    <row r="2" spans="1:8" x14ac:dyDescent="0.3">
      <c r="A2" s="114"/>
      <c r="B2" s="114"/>
    </row>
    <row r="3" spans="1:8" x14ac:dyDescent="0.3">
      <c r="A3" s="114"/>
      <c r="B3" s="114"/>
    </row>
    <row r="4" spans="1:8" ht="22.5" customHeight="1" x14ac:dyDescent="0.3">
      <c r="C4" s="109" t="s">
        <v>102</v>
      </c>
      <c r="D4" s="109"/>
      <c r="F4" s="241" t="s">
        <v>103</v>
      </c>
      <c r="G4" s="241"/>
      <c r="H4" s="241"/>
    </row>
    <row r="5" spans="1:8" ht="18" customHeight="1" x14ac:dyDescent="0.3">
      <c r="A5" s="239" t="s">
        <v>104</v>
      </c>
      <c r="B5" s="239"/>
      <c r="C5" s="242" t="s">
        <v>105</v>
      </c>
      <c r="D5" s="242"/>
      <c r="E5" s="111"/>
      <c r="F5" s="242" t="s">
        <v>179</v>
      </c>
      <c r="G5" s="242"/>
      <c r="H5" s="242"/>
    </row>
    <row r="6" spans="1:8" ht="12" customHeight="1" x14ac:dyDescent="0.3">
      <c r="F6" s="239"/>
      <c r="G6" s="239"/>
      <c r="H6" s="239"/>
    </row>
    <row r="7" spans="1:8" ht="18" customHeight="1" x14ac:dyDescent="0.3">
      <c r="A7" s="239" t="s">
        <v>107</v>
      </c>
      <c r="B7" s="239"/>
      <c r="C7" s="242" t="s">
        <v>108</v>
      </c>
      <c r="D7" s="242"/>
      <c r="E7" s="111"/>
      <c r="F7" s="242" t="s">
        <v>161</v>
      </c>
      <c r="G7" s="242"/>
      <c r="H7" s="242"/>
    </row>
    <row r="8" spans="1:8" ht="12" customHeight="1" x14ac:dyDescent="0.3">
      <c r="F8" s="239"/>
      <c r="G8" s="239"/>
      <c r="H8" s="239"/>
    </row>
    <row r="9" spans="1:8" ht="18" customHeight="1" x14ac:dyDescent="0.3">
      <c r="A9" s="239" t="s">
        <v>110</v>
      </c>
      <c r="B9" s="239"/>
      <c r="C9" s="242" t="s">
        <v>111</v>
      </c>
      <c r="D9" s="242"/>
      <c r="E9" s="111"/>
      <c r="F9" s="242" t="s">
        <v>160</v>
      </c>
      <c r="G9" s="242"/>
      <c r="H9" s="242"/>
    </row>
    <row r="10" spans="1:8" ht="12" customHeight="1" x14ac:dyDescent="0.3">
      <c r="F10" s="239"/>
      <c r="G10" s="239"/>
      <c r="H10" s="239"/>
    </row>
    <row r="11" spans="1:8" ht="18" customHeight="1" x14ac:dyDescent="0.3">
      <c r="A11" s="239" t="s">
        <v>113</v>
      </c>
      <c r="B11" s="239"/>
      <c r="C11" s="242" t="s">
        <v>114</v>
      </c>
      <c r="D11" s="242"/>
      <c r="E11" s="111"/>
      <c r="F11" s="242" t="s">
        <v>159</v>
      </c>
      <c r="G11" s="242"/>
      <c r="H11" s="242"/>
    </row>
    <row r="12" spans="1:8" ht="12" customHeight="1" x14ac:dyDescent="0.3">
      <c r="F12" s="239"/>
      <c r="G12" s="239"/>
      <c r="H12" s="239"/>
    </row>
    <row r="13" spans="1:8" ht="18" customHeight="1" x14ac:dyDescent="0.3">
      <c r="A13" s="239" t="s">
        <v>116</v>
      </c>
      <c r="B13" s="239"/>
      <c r="C13" s="242" t="s">
        <v>117</v>
      </c>
      <c r="D13" s="242"/>
      <c r="E13" s="111"/>
      <c r="F13" s="242" t="s">
        <v>158</v>
      </c>
      <c r="G13" s="242"/>
      <c r="H13" s="242"/>
    </row>
    <row r="14" spans="1:8" ht="12" customHeight="1" x14ac:dyDescent="0.3">
      <c r="F14" s="239"/>
      <c r="G14" s="239"/>
      <c r="H14" s="239"/>
    </row>
    <row r="15" spans="1:8" ht="18" customHeight="1" x14ac:dyDescent="0.3">
      <c r="A15" s="239" t="s">
        <v>119</v>
      </c>
      <c r="B15" s="239"/>
      <c r="C15" s="242" t="s">
        <v>120</v>
      </c>
      <c r="D15" s="242"/>
      <c r="E15" s="111"/>
      <c r="F15" s="257" t="s">
        <v>157</v>
      </c>
      <c r="G15" s="246"/>
      <c r="H15" s="246"/>
    </row>
    <row r="16" spans="1:8" ht="12" customHeight="1" x14ac:dyDescent="0.3">
      <c r="F16" s="239"/>
      <c r="G16" s="239"/>
      <c r="H16" s="239"/>
    </row>
    <row r="17" spans="1:11" s="154" customFormat="1" ht="18" customHeight="1" x14ac:dyDescent="0.3">
      <c r="A17" s="239" t="s">
        <v>121</v>
      </c>
      <c r="B17" s="239"/>
      <c r="C17" s="242"/>
      <c r="D17" s="242"/>
      <c r="E17" s="111"/>
      <c r="F17" s="247">
        <v>45757</v>
      </c>
      <c r="G17" s="242"/>
      <c r="H17" s="242"/>
    </row>
    <row r="18" spans="1:11" s="154" customFormat="1" x14ac:dyDescent="0.3"/>
    <row r="19" spans="1:11" s="116" customFormat="1" ht="18" customHeight="1" x14ac:dyDescent="0.25">
      <c r="A19" s="115" t="s">
        <v>239</v>
      </c>
      <c r="F19" s="258" t="s">
        <v>240</v>
      </c>
      <c r="G19" s="258"/>
      <c r="H19" s="258"/>
    </row>
    <row r="20" spans="1:11" s="154" customFormat="1" x14ac:dyDescent="0.3">
      <c r="F20" s="112"/>
    </row>
    <row r="21" spans="1:11" s="154" customFormat="1" ht="30.75" customHeight="1" x14ac:dyDescent="0.3">
      <c r="A21" s="118" t="s">
        <v>123</v>
      </c>
      <c r="B21" s="118"/>
      <c r="C21" s="112"/>
      <c r="D21" s="119" t="s">
        <v>68</v>
      </c>
      <c r="E21" s="243" t="s">
        <v>125</v>
      </c>
      <c r="F21" s="244"/>
      <c r="G21" s="120" t="s">
        <v>126</v>
      </c>
      <c r="H21" s="119" t="s">
        <v>127</v>
      </c>
    </row>
    <row r="22" spans="1:11" s="154" customFormat="1" ht="28.2" x14ac:dyDescent="0.3">
      <c r="A22" s="139">
        <v>0</v>
      </c>
      <c r="B22" s="140" t="s">
        <v>11</v>
      </c>
      <c r="C22" s="141"/>
      <c r="D22" s="142" t="s">
        <v>6</v>
      </c>
      <c r="E22" s="255"/>
      <c r="F22" s="256"/>
      <c r="G22" s="143">
        <v>9.4499999999999993</v>
      </c>
      <c r="H22" s="143">
        <f t="shared" ref="H22:H27" si="0">PRODUCT(A22,G22)</f>
        <v>0</v>
      </c>
    </row>
    <row r="23" spans="1:11" s="154" customFormat="1" ht="42" x14ac:dyDescent="0.3">
      <c r="A23" s="139">
        <v>0</v>
      </c>
      <c r="B23" s="140" t="s">
        <v>14</v>
      </c>
      <c r="C23" s="141"/>
      <c r="D23" s="142" t="s">
        <v>164</v>
      </c>
      <c r="E23" s="255"/>
      <c r="F23" s="256"/>
      <c r="G23" s="143">
        <v>37.5</v>
      </c>
      <c r="H23" s="143">
        <f t="shared" si="0"/>
        <v>0</v>
      </c>
    </row>
    <row r="24" spans="1:11" s="154" customFormat="1" ht="30" customHeight="1" x14ac:dyDescent="0.3">
      <c r="A24" s="139">
        <v>0</v>
      </c>
      <c r="B24" s="140" t="s">
        <v>11</v>
      </c>
      <c r="C24" s="141"/>
      <c r="D24" s="142" t="s">
        <v>162</v>
      </c>
      <c r="E24" s="255"/>
      <c r="F24" s="256"/>
      <c r="G24" s="143">
        <v>11.75</v>
      </c>
      <c r="H24" s="143">
        <f t="shared" si="0"/>
        <v>0</v>
      </c>
    </row>
    <row r="25" spans="1:11" s="154" customFormat="1" ht="30" customHeight="1" x14ac:dyDescent="0.3">
      <c r="A25" s="139">
        <v>0</v>
      </c>
      <c r="B25" s="140" t="s">
        <v>243</v>
      </c>
      <c r="C25" s="141"/>
      <c r="D25" s="142" t="s">
        <v>244</v>
      </c>
      <c r="E25" s="255"/>
      <c r="F25" s="256"/>
      <c r="G25" s="143">
        <v>8</v>
      </c>
      <c r="H25" s="143">
        <f t="shared" si="0"/>
        <v>0</v>
      </c>
    </row>
    <row r="26" spans="1:11" s="154" customFormat="1" ht="30" customHeight="1" x14ac:dyDescent="0.3">
      <c r="A26" s="139">
        <v>0</v>
      </c>
      <c r="B26" s="140" t="s">
        <v>11</v>
      </c>
      <c r="C26" s="141"/>
      <c r="D26" s="142" t="s">
        <v>245</v>
      </c>
      <c r="E26" s="259"/>
      <c r="F26" s="260"/>
      <c r="G26" s="143">
        <v>11.75</v>
      </c>
      <c r="H26" s="143">
        <f t="shared" si="0"/>
        <v>0</v>
      </c>
    </row>
    <row r="27" spans="1:11" s="154" customFormat="1" ht="30" customHeight="1" x14ac:dyDescent="0.3">
      <c r="A27" s="139">
        <v>0</v>
      </c>
      <c r="B27" s="140" t="s">
        <v>15</v>
      </c>
      <c r="C27" s="141"/>
      <c r="D27" s="142" t="s">
        <v>163</v>
      </c>
      <c r="E27" s="255"/>
      <c r="F27" s="256"/>
      <c r="G27" s="143">
        <v>2.7</v>
      </c>
      <c r="H27" s="143">
        <f t="shared" si="0"/>
        <v>0</v>
      </c>
    </row>
    <row r="28" spans="1:11" s="154" customFormat="1" ht="31.5" customHeight="1" x14ac:dyDescent="0.3">
      <c r="D28" s="144"/>
      <c r="E28" s="112"/>
      <c r="F28" s="112"/>
      <c r="G28" s="84" t="s">
        <v>148</v>
      </c>
      <c r="H28" s="129">
        <f>SUM(H22:H27)</f>
        <v>0</v>
      </c>
    </row>
    <row r="29" spans="1:11" s="154" customFormat="1" ht="82.5" customHeight="1" x14ac:dyDescent="0.3">
      <c r="A29" s="248" t="s">
        <v>242</v>
      </c>
      <c r="B29" s="248"/>
      <c r="C29" s="248"/>
      <c r="D29" s="248"/>
      <c r="E29" s="248"/>
      <c r="F29" s="248"/>
      <c r="G29" s="248"/>
      <c r="H29" s="248"/>
      <c r="I29" s="123"/>
      <c r="J29" s="123"/>
      <c r="K29" s="123"/>
    </row>
  </sheetData>
  <mergeCells count="38">
    <mergeCell ref="E27:F27"/>
    <mergeCell ref="E26:F26"/>
    <mergeCell ref="F19:H19"/>
    <mergeCell ref="E21:F21"/>
    <mergeCell ref="E22:F22"/>
    <mergeCell ref="E23:F23"/>
    <mergeCell ref="E24:F24"/>
    <mergeCell ref="E25:F25"/>
    <mergeCell ref="F17:H17"/>
    <mergeCell ref="F10:H10"/>
    <mergeCell ref="A11:B11"/>
    <mergeCell ref="C11:D11"/>
    <mergeCell ref="F11:H11"/>
    <mergeCell ref="F12:H12"/>
    <mergeCell ref="A13:B13"/>
    <mergeCell ref="C13:D13"/>
    <mergeCell ref="F13:H13"/>
    <mergeCell ref="F14:H14"/>
    <mergeCell ref="A15:B15"/>
    <mergeCell ref="C15:D15"/>
    <mergeCell ref="F15:H15"/>
    <mergeCell ref="F16:H16"/>
    <mergeCell ref="A29:H29"/>
    <mergeCell ref="F6:H6"/>
    <mergeCell ref="A1:H1"/>
    <mergeCell ref="F4:H4"/>
    <mergeCell ref="A5:B5"/>
    <mergeCell ref="C5:D5"/>
    <mergeCell ref="F5:H5"/>
    <mergeCell ref="A7:B7"/>
    <mergeCell ref="C7:D7"/>
    <mergeCell ref="F7:H7"/>
    <mergeCell ref="F8:H8"/>
    <mergeCell ref="A9:B9"/>
    <mergeCell ref="C9:D9"/>
    <mergeCell ref="F9:H9"/>
    <mergeCell ref="A17:B17"/>
    <mergeCell ref="C17:D17"/>
  </mergeCells>
  <hyperlinks>
    <hyperlink ref="F15" r:id="rId1" xr:uid="{00000000-0004-0000-0D00-000000000000}"/>
  </hyperlinks>
  <printOptions horizontalCentered="1"/>
  <pageMargins left="0.70866141732283472" right="0.70866141732283472" top="0.59055118110236227" bottom="0.59055118110236227" header="0.31496062992125984" footer="0.31496062992125984"/>
  <pageSetup paperSize="9" scale="80" orientation="portrait"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K29"/>
  <sheetViews>
    <sheetView topLeftCell="A9" workbookViewId="0">
      <selection sqref="A1:H1"/>
    </sheetView>
  </sheetViews>
  <sheetFormatPr baseColWidth="10" defaultColWidth="11.44140625" defaultRowHeight="14.4" x14ac:dyDescent="0.3"/>
  <cols>
    <col min="1" max="1" width="8.88671875" style="110" customWidth="1"/>
    <col min="2" max="2" width="8.6640625" style="110" customWidth="1"/>
    <col min="3" max="3" width="0.5546875" style="110" customWidth="1"/>
    <col min="4" max="4" width="45.33203125" style="110" customWidth="1"/>
    <col min="5" max="5" width="1.88671875" style="110" customWidth="1"/>
    <col min="6" max="6" width="10.109375" style="112" customWidth="1"/>
    <col min="7" max="7" width="16.6640625" style="110" customWidth="1"/>
    <col min="8" max="8" width="16.88671875" style="110" customWidth="1"/>
    <col min="9" max="16384" width="11.44140625" style="110"/>
  </cols>
  <sheetData>
    <row r="1" spans="1:8" ht="16.8" x14ac:dyDescent="0.3">
      <c r="A1" s="240" t="s">
        <v>235</v>
      </c>
      <c r="B1" s="240"/>
      <c r="C1" s="240"/>
      <c r="D1" s="240"/>
      <c r="E1" s="240"/>
      <c r="F1" s="240"/>
      <c r="G1" s="240"/>
      <c r="H1" s="240"/>
    </row>
    <row r="2" spans="1:8" x14ac:dyDescent="0.3">
      <c r="A2" s="114"/>
      <c r="B2" s="114"/>
    </row>
    <row r="3" spans="1:8" x14ac:dyDescent="0.3">
      <c r="A3" s="114"/>
      <c r="B3" s="114"/>
    </row>
    <row r="4" spans="1:8" ht="22.5" customHeight="1" x14ac:dyDescent="0.3">
      <c r="C4" s="109" t="s">
        <v>102</v>
      </c>
      <c r="D4" s="109"/>
      <c r="F4" s="241" t="s">
        <v>103</v>
      </c>
      <c r="G4" s="241"/>
      <c r="H4" s="241"/>
    </row>
    <row r="5" spans="1:8" ht="18" customHeight="1" x14ac:dyDescent="0.3">
      <c r="A5" s="239" t="s">
        <v>104</v>
      </c>
      <c r="B5" s="239"/>
      <c r="C5" s="242" t="s">
        <v>105</v>
      </c>
      <c r="D5" s="242"/>
      <c r="E5" s="111"/>
      <c r="F5" s="242" t="s">
        <v>199</v>
      </c>
      <c r="G5" s="242"/>
      <c r="H5" s="242"/>
    </row>
    <row r="6" spans="1:8" ht="12" customHeight="1" x14ac:dyDescent="0.3">
      <c r="F6" s="239"/>
      <c r="G6" s="239"/>
      <c r="H6" s="239"/>
    </row>
    <row r="7" spans="1:8" ht="18" customHeight="1" x14ac:dyDescent="0.3">
      <c r="A7" s="239" t="s">
        <v>107</v>
      </c>
      <c r="B7" s="239"/>
      <c r="C7" s="242" t="s">
        <v>108</v>
      </c>
      <c r="D7" s="242"/>
      <c r="E7" s="111"/>
      <c r="F7" s="242" t="s">
        <v>93</v>
      </c>
      <c r="G7" s="242"/>
      <c r="H7" s="242"/>
    </row>
    <row r="8" spans="1:8" ht="12" customHeight="1" x14ac:dyDescent="0.3">
      <c r="F8" s="239"/>
      <c r="G8" s="239"/>
      <c r="H8" s="239"/>
    </row>
    <row r="9" spans="1:8" ht="18" customHeight="1" x14ac:dyDescent="0.3">
      <c r="A9" s="239" t="s">
        <v>110</v>
      </c>
      <c r="B9" s="239"/>
      <c r="C9" s="242" t="s">
        <v>111</v>
      </c>
      <c r="D9" s="242"/>
      <c r="E9" s="111"/>
      <c r="F9" s="242" t="s">
        <v>176</v>
      </c>
      <c r="G9" s="242"/>
      <c r="H9" s="242"/>
    </row>
    <row r="10" spans="1:8" ht="12" customHeight="1" x14ac:dyDescent="0.3">
      <c r="F10" s="239"/>
      <c r="G10" s="239"/>
      <c r="H10" s="239"/>
    </row>
    <row r="11" spans="1:8" ht="18" customHeight="1" x14ac:dyDescent="0.3">
      <c r="A11" s="239" t="s">
        <v>113</v>
      </c>
      <c r="B11" s="239"/>
      <c r="C11" s="242" t="s">
        <v>114</v>
      </c>
      <c r="D11" s="242"/>
      <c r="E11" s="111"/>
      <c r="F11" s="242" t="s">
        <v>177</v>
      </c>
      <c r="G11" s="242"/>
      <c r="H11" s="242"/>
    </row>
    <row r="12" spans="1:8" ht="12" customHeight="1" x14ac:dyDescent="0.3">
      <c r="F12" s="239"/>
      <c r="G12" s="239"/>
      <c r="H12" s="239"/>
    </row>
    <row r="13" spans="1:8" ht="18" customHeight="1" x14ac:dyDescent="0.3">
      <c r="A13" s="239" t="s">
        <v>116</v>
      </c>
      <c r="B13" s="239"/>
      <c r="C13" s="242" t="s">
        <v>117</v>
      </c>
      <c r="D13" s="242"/>
      <c r="E13" s="111"/>
      <c r="F13" s="242" t="s">
        <v>178</v>
      </c>
      <c r="G13" s="242"/>
      <c r="H13" s="242"/>
    </row>
    <row r="14" spans="1:8" ht="12" customHeight="1" x14ac:dyDescent="0.3">
      <c r="F14" s="239"/>
      <c r="G14" s="239"/>
      <c r="H14" s="239"/>
    </row>
    <row r="15" spans="1:8" ht="18" customHeight="1" x14ac:dyDescent="0.3">
      <c r="A15" s="239" t="s">
        <v>119</v>
      </c>
      <c r="B15" s="239"/>
      <c r="C15" s="242" t="s">
        <v>120</v>
      </c>
      <c r="D15" s="242"/>
      <c r="E15" s="111"/>
      <c r="F15" s="257" t="s">
        <v>92</v>
      </c>
      <c r="G15" s="246"/>
      <c r="H15" s="246"/>
    </row>
    <row r="16" spans="1:8" ht="12" customHeight="1" x14ac:dyDescent="0.3">
      <c r="F16" s="239"/>
      <c r="G16" s="239"/>
      <c r="H16" s="239"/>
    </row>
    <row r="17" spans="1:11" s="154" customFormat="1" ht="18" customHeight="1" x14ac:dyDescent="0.3">
      <c r="A17" s="239" t="s">
        <v>121</v>
      </c>
      <c r="B17" s="239"/>
      <c r="C17" s="242"/>
      <c r="D17" s="242"/>
      <c r="E17" s="111"/>
      <c r="F17" s="247">
        <v>45757</v>
      </c>
      <c r="G17" s="242"/>
      <c r="H17" s="242"/>
    </row>
    <row r="18" spans="1:11" s="154" customFormat="1" x14ac:dyDescent="0.3"/>
    <row r="19" spans="1:11" s="116" customFormat="1" ht="18" customHeight="1" x14ac:dyDescent="0.25">
      <c r="A19" s="115" t="s">
        <v>239</v>
      </c>
      <c r="F19" s="258" t="s">
        <v>240</v>
      </c>
      <c r="G19" s="258"/>
      <c r="H19" s="258"/>
    </row>
    <row r="20" spans="1:11" s="154" customFormat="1" x14ac:dyDescent="0.3">
      <c r="F20" s="112"/>
    </row>
    <row r="21" spans="1:11" s="154" customFormat="1" ht="30.75" customHeight="1" x14ac:dyDescent="0.3">
      <c r="A21" s="118" t="s">
        <v>123</v>
      </c>
      <c r="B21" s="118"/>
      <c r="C21" s="112"/>
      <c r="D21" s="119" t="s">
        <v>68</v>
      </c>
      <c r="E21" s="243" t="s">
        <v>125</v>
      </c>
      <c r="F21" s="244"/>
      <c r="G21" s="120" t="s">
        <v>126</v>
      </c>
      <c r="H21" s="119" t="s">
        <v>127</v>
      </c>
    </row>
    <row r="22" spans="1:11" s="154" customFormat="1" ht="28.2" x14ac:dyDescent="0.3">
      <c r="A22" s="139">
        <v>0</v>
      </c>
      <c r="B22" s="140" t="s">
        <v>11</v>
      </c>
      <c r="C22" s="141"/>
      <c r="D22" s="142" t="s">
        <v>6</v>
      </c>
      <c r="E22" s="255"/>
      <c r="F22" s="256"/>
      <c r="G22" s="143">
        <v>9.4499999999999993</v>
      </c>
      <c r="H22" s="143">
        <f t="shared" ref="H22:H27" si="0">PRODUCT(A22,G22)</f>
        <v>0</v>
      </c>
    </row>
    <row r="23" spans="1:11" s="154" customFormat="1" ht="42" x14ac:dyDescent="0.3">
      <c r="A23" s="139">
        <v>0</v>
      </c>
      <c r="B23" s="140" t="s">
        <v>14</v>
      </c>
      <c r="C23" s="141"/>
      <c r="D23" s="142" t="s">
        <v>164</v>
      </c>
      <c r="E23" s="255"/>
      <c r="F23" s="256"/>
      <c r="G23" s="143">
        <v>37.5</v>
      </c>
      <c r="H23" s="143">
        <f t="shared" si="0"/>
        <v>0</v>
      </c>
    </row>
    <row r="24" spans="1:11" s="154" customFormat="1" ht="30" customHeight="1" x14ac:dyDescent="0.3">
      <c r="A24" s="139">
        <v>0</v>
      </c>
      <c r="B24" s="140" t="s">
        <v>11</v>
      </c>
      <c r="C24" s="141"/>
      <c r="D24" s="142" t="s">
        <v>162</v>
      </c>
      <c r="E24" s="255"/>
      <c r="F24" s="256"/>
      <c r="G24" s="143">
        <v>11.75</v>
      </c>
      <c r="H24" s="143">
        <f t="shared" si="0"/>
        <v>0</v>
      </c>
    </row>
    <row r="25" spans="1:11" s="154" customFormat="1" ht="30" customHeight="1" x14ac:dyDescent="0.3">
      <c r="A25" s="139">
        <v>0</v>
      </c>
      <c r="B25" s="140" t="s">
        <v>243</v>
      </c>
      <c r="C25" s="141"/>
      <c r="D25" s="142" t="s">
        <v>244</v>
      </c>
      <c r="E25" s="255"/>
      <c r="F25" s="256"/>
      <c r="G25" s="143">
        <v>8</v>
      </c>
      <c r="H25" s="143">
        <f t="shared" si="0"/>
        <v>0</v>
      </c>
    </row>
    <row r="26" spans="1:11" s="154" customFormat="1" ht="30" customHeight="1" x14ac:dyDescent="0.3">
      <c r="A26" s="139">
        <v>0</v>
      </c>
      <c r="B26" s="140" t="s">
        <v>11</v>
      </c>
      <c r="C26" s="141"/>
      <c r="D26" s="142" t="s">
        <v>245</v>
      </c>
      <c r="E26" s="259"/>
      <c r="F26" s="260"/>
      <c r="G26" s="143">
        <v>11.75</v>
      </c>
      <c r="H26" s="143">
        <f t="shared" si="0"/>
        <v>0</v>
      </c>
    </row>
    <row r="27" spans="1:11" s="154" customFormat="1" ht="30" customHeight="1" x14ac:dyDescent="0.3">
      <c r="A27" s="139">
        <v>0</v>
      </c>
      <c r="B27" s="140" t="s">
        <v>15</v>
      </c>
      <c r="C27" s="141"/>
      <c r="D27" s="142" t="s">
        <v>163</v>
      </c>
      <c r="E27" s="255"/>
      <c r="F27" s="256"/>
      <c r="G27" s="143">
        <v>2.7</v>
      </c>
      <c r="H27" s="143">
        <f t="shared" si="0"/>
        <v>0</v>
      </c>
    </row>
    <row r="28" spans="1:11" s="154" customFormat="1" ht="31.5" customHeight="1" x14ac:dyDescent="0.3">
      <c r="D28" s="144"/>
      <c r="E28" s="112"/>
      <c r="F28" s="112"/>
      <c r="G28" s="84" t="s">
        <v>148</v>
      </c>
      <c r="H28" s="129">
        <f>SUM(H22:H27)</f>
        <v>0</v>
      </c>
    </row>
    <row r="29" spans="1:11" s="154" customFormat="1" ht="82.5" customHeight="1" x14ac:dyDescent="0.3">
      <c r="A29" s="248" t="s">
        <v>242</v>
      </c>
      <c r="B29" s="248"/>
      <c r="C29" s="248"/>
      <c r="D29" s="248"/>
      <c r="E29" s="248"/>
      <c r="F29" s="248"/>
      <c r="G29" s="248"/>
      <c r="H29" s="248"/>
      <c r="I29" s="123"/>
      <c r="J29" s="123"/>
      <c r="K29" s="123"/>
    </row>
  </sheetData>
  <mergeCells count="38">
    <mergeCell ref="E27:F27"/>
    <mergeCell ref="E26:F26"/>
    <mergeCell ref="F19:H19"/>
    <mergeCell ref="E21:F21"/>
    <mergeCell ref="E22:F22"/>
    <mergeCell ref="E23:F23"/>
    <mergeCell ref="E24:F24"/>
    <mergeCell ref="E25:F25"/>
    <mergeCell ref="F17:H17"/>
    <mergeCell ref="F10:H10"/>
    <mergeCell ref="A11:B11"/>
    <mergeCell ref="C11:D11"/>
    <mergeCell ref="F11:H11"/>
    <mergeCell ref="F12:H12"/>
    <mergeCell ref="A13:B13"/>
    <mergeCell ref="C13:D13"/>
    <mergeCell ref="F13:H13"/>
    <mergeCell ref="F14:H14"/>
    <mergeCell ref="A15:B15"/>
    <mergeCell ref="C15:D15"/>
    <mergeCell ref="F15:H15"/>
    <mergeCell ref="F16:H16"/>
    <mergeCell ref="A29:H29"/>
    <mergeCell ref="F6:H6"/>
    <mergeCell ref="A1:H1"/>
    <mergeCell ref="F4:H4"/>
    <mergeCell ref="A5:B5"/>
    <mergeCell ref="C5:D5"/>
    <mergeCell ref="F5:H5"/>
    <mergeCell ref="A7:B7"/>
    <mergeCell ref="C7:D7"/>
    <mergeCell ref="F7:H7"/>
    <mergeCell ref="F8:H8"/>
    <mergeCell ref="A9:B9"/>
    <mergeCell ref="C9:D9"/>
    <mergeCell ref="F9:H9"/>
    <mergeCell ref="A17:B17"/>
    <mergeCell ref="C17:D17"/>
  </mergeCells>
  <hyperlinks>
    <hyperlink ref="F15" r:id="rId1" xr:uid="{00000000-0004-0000-0E00-000000000000}"/>
  </hyperlinks>
  <printOptions horizontalCentered="1"/>
  <pageMargins left="0.70866141732283472" right="0.70866141732283472" top="0.59055118110236227" bottom="0.59055118110236227" header="0.31496062992125984" footer="0.31496062992125984"/>
  <pageSetup paperSize="9" scale="80" orientation="portrait"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K29"/>
  <sheetViews>
    <sheetView workbookViewId="0">
      <selection sqref="A1:H1"/>
    </sheetView>
  </sheetViews>
  <sheetFormatPr baseColWidth="10" defaultColWidth="11.44140625" defaultRowHeight="14.4" x14ac:dyDescent="0.3"/>
  <cols>
    <col min="1" max="1" width="8.88671875" style="110" customWidth="1"/>
    <col min="2" max="2" width="8.6640625" style="110" customWidth="1"/>
    <col min="3" max="3" width="0.5546875" style="110" customWidth="1"/>
    <col min="4" max="4" width="45.33203125" style="110" customWidth="1"/>
    <col min="5" max="5" width="1.88671875" style="110" customWidth="1"/>
    <col min="6" max="6" width="10.109375" style="112" customWidth="1"/>
    <col min="7" max="7" width="16.6640625" style="110" customWidth="1"/>
    <col min="8" max="8" width="16.88671875" style="110" customWidth="1"/>
    <col min="9" max="16384" width="11.44140625" style="110"/>
  </cols>
  <sheetData>
    <row r="1" spans="1:8" ht="16.8" x14ac:dyDescent="0.3">
      <c r="A1" s="240" t="s">
        <v>235</v>
      </c>
      <c r="B1" s="240"/>
      <c r="C1" s="240"/>
      <c r="D1" s="240"/>
      <c r="E1" s="240"/>
      <c r="F1" s="240"/>
      <c r="G1" s="240"/>
      <c r="H1" s="240"/>
    </row>
    <row r="2" spans="1:8" x14ac:dyDescent="0.3">
      <c r="A2" s="114"/>
      <c r="B2" s="114"/>
    </row>
    <row r="3" spans="1:8" x14ac:dyDescent="0.3">
      <c r="A3" s="114"/>
      <c r="B3" s="114"/>
    </row>
    <row r="4" spans="1:8" ht="22.5" customHeight="1" x14ac:dyDescent="0.3">
      <c r="C4" s="109" t="s">
        <v>102</v>
      </c>
      <c r="D4" s="109"/>
      <c r="F4" s="241" t="s">
        <v>103</v>
      </c>
      <c r="G4" s="241"/>
      <c r="H4" s="241"/>
    </row>
    <row r="5" spans="1:8" ht="18" customHeight="1" x14ac:dyDescent="0.3">
      <c r="A5" s="239" t="s">
        <v>104</v>
      </c>
      <c r="B5" s="239"/>
      <c r="C5" s="242" t="s">
        <v>105</v>
      </c>
      <c r="D5" s="242"/>
      <c r="E5" s="111"/>
      <c r="F5" s="242" t="s">
        <v>198</v>
      </c>
      <c r="G5" s="242"/>
      <c r="H5" s="242"/>
    </row>
    <row r="6" spans="1:8" ht="12" customHeight="1" x14ac:dyDescent="0.3">
      <c r="F6" s="239"/>
      <c r="G6" s="239"/>
      <c r="H6" s="239"/>
    </row>
    <row r="7" spans="1:8" ht="18" customHeight="1" x14ac:dyDescent="0.3">
      <c r="A7" s="239" t="s">
        <v>107</v>
      </c>
      <c r="B7" s="239"/>
      <c r="C7" s="242" t="s">
        <v>108</v>
      </c>
      <c r="D7" s="242"/>
      <c r="E7" s="111"/>
      <c r="F7" s="242" t="s">
        <v>181</v>
      </c>
      <c r="G7" s="242"/>
      <c r="H7" s="242"/>
    </row>
    <row r="8" spans="1:8" ht="12" customHeight="1" x14ac:dyDescent="0.3">
      <c r="F8" s="239"/>
      <c r="G8" s="239"/>
      <c r="H8" s="239"/>
    </row>
    <row r="9" spans="1:8" ht="18" customHeight="1" x14ac:dyDescent="0.3">
      <c r="A9" s="239" t="s">
        <v>110</v>
      </c>
      <c r="B9" s="239"/>
      <c r="C9" s="242" t="s">
        <v>111</v>
      </c>
      <c r="D9" s="242"/>
      <c r="E9" s="111"/>
      <c r="F9" s="242" t="s">
        <v>183</v>
      </c>
      <c r="G9" s="242"/>
      <c r="H9" s="242"/>
    </row>
    <row r="10" spans="1:8" ht="12" customHeight="1" x14ac:dyDescent="0.3">
      <c r="F10" s="239"/>
      <c r="G10" s="239"/>
      <c r="H10" s="239"/>
    </row>
    <row r="11" spans="1:8" ht="18" customHeight="1" x14ac:dyDescent="0.3">
      <c r="A11" s="239" t="s">
        <v>113</v>
      </c>
      <c r="B11" s="239"/>
      <c r="C11" s="242" t="s">
        <v>114</v>
      </c>
      <c r="D11" s="242"/>
      <c r="E11" s="111"/>
      <c r="F11" s="242" t="s">
        <v>184</v>
      </c>
      <c r="G11" s="242"/>
      <c r="H11" s="242"/>
    </row>
    <row r="12" spans="1:8" ht="12" customHeight="1" x14ac:dyDescent="0.3">
      <c r="F12" s="239"/>
      <c r="G12" s="239"/>
      <c r="H12" s="239"/>
    </row>
    <row r="13" spans="1:8" ht="18" customHeight="1" x14ac:dyDescent="0.3">
      <c r="A13" s="239" t="s">
        <v>116</v>
      </c>
      <c r="B13" s="239"/>
      <c r="C13" s="242" t="s">
        <v>117</v>
      </c>
      <c r="D13" s="242"/>
      <c r="E13" s="111"/>
      <c r="F13" s="242" t="s">
        <v>182</v>
      </c>
      <c r="G13" s="242"/>
      <c r="H13" s="242"/>
    </row>
    <row r="14" spans="1:8" ht="12" customHeight="1" x14ac:dyDescent="0.3">
      <c r="F14" s="239"/>
      <c r="G14" s="239"/>
      <c r="H14" s="239"/>
    </row>
    <row r="15" spans="1:8" ht="18" customHeight="1" x14ac:dyDescent="0.3">
      <c r="A15" s="239" t="s">
        <v>119</v>
      </c>
      <c r="B15" s="239"/>
      <c r="C15" s="242" t="s">
        <v>120</v>
      </c>
      <c r="D15" s="242"/>
      <c r="E15" s="111"/>
      <c r="F15" s="245" t="s">
        <v>142</v>
      </c>
      <c r="G15" s="246"/>
      <c r="H15" s="246"/>
    </row>
    <row r="16" spans="1:8" ht="12" customHeight="1" x14ac:dyDescent="0.3">
      <c r="F16" s="239"/>
      <c r="G16" s="239"/>
      <c r="H16" s="239"/>
    </row>
    <row r="17" spans="1:11" s="154" customFormat="1" ht="18" customHeight="1" x14ac:dyDescent="0.3">
      <c r="A17" s="239" t="s">
        <v>121</v>
      </c>
      <c r="B17" s="239"/>
      <c r="C17" s="242"/>
      <c r="D17" s="242"/>
      <c r="E17" s="111"/>
      <c r="F17" s="247">
        <v>45757</v>
      </c>
      <c r="G17" s="242"/>
      <c r="H17" s="242"/>
    </row>
    <row r="18" spans="1:11" s="154" customFormat="1" x14ac:dyDescent="0.3"/>
    <row r="19" spans="1:11" s="116" customFormat="1" ht="18" customHeight="1" x14ac:dyDescent="0.25">
      <c r="A19" s="115" t="s">
        <v>239</v>
      </c>
      <c r="F19" s="258" t="s">
        <v>240</v>
      </c>
      <c r="G19" s="258"/>
      <c r="H19" s="258"/>
    </row>
    <row r="20" spans="1:11" s="154" customFormat="1" x14ac:dyDescent="0.3">
      <c r="F20" s="112"/>
    </row>
    <row r="21" spans="1:11" s="154" customFormat="1" ht="30.75" customHeight="1" x14ac:dyDescent="0.3">
      <c r="A21" s="118" t="s">
        <v>123</v>
      </c>
      <c r="B21" s="118"/>
      <c r="C21" s="112"/>
      <c r="D21" s="119" t="s">
        <v>68</v>
      </c>
      <c r="E21" s="243" t="s">
        <v>125</v>
      </c>
      <c r="F21" s="244"/>
      <c r="G21" s="120" t="s">
        <v>126</v>
      </c>
      <c r="H21" s="119" t="s">
        <v>127</v>
      </c>
    </row>
    <row r="22" spans="1:11" s="154" customFormat="1" ht="28.2" x14ac:dyDescent="0.3">
      <c r="A22" s="139">
        <v>0</v>
      </c>
      <c r="B22" s="140" t="s">
        <v>11</v>
      </c>
      <c r="C22" s="141"/>
      <c r="D22" s="142" t="s">
        <v>6</v>
      </c>
      <c r="E22" s="255"/>
      <c r="F22" s="256"/>
      <c r="G22" s="143">
        <v>9.4499999999999993</v>
      </c>
      <c r="H22" s="143">
        <f t="shared" ref="H22:H27" si="0">PRODUCT(A22,G22)</f>
        <v>0</v>
      </c>
    </row>
    <row r="23" spans="1:11" s="154" customFormat="1" ht="42" x14ac:dyDescent="0.3">
      <c r="A23" s="139">
        <v>0</v>
      </c>
      <c r="B23" s="140" t="s">
        <v>14</v>
      </c>
      <c r="C23" s="141"/>
      <c r="D23" s="142" t="s">
        <v>164</v>
      </c>
      <c r="E23" s="255"/>
      <c r="F23" s="256"/>
      <c r="G23" s="143">
        <v>37.5</v>
      </c>
      <c r="H23" s="143">
        <f t="shared" si="0"/>
        <v>0</v>
      </c>
    </row>
    <row r="24" spans="1:11" s="154" customFormat="1" ht="30" customHeight="1" x14ac:dyDescent="0.3">
      <c r="A24" s="139">
        <v>0</v>
      </c>
      <c r="B24" s="140" t="s">
        <v>11</v>
      </c>
      <c r="C24" s="141"/>
      <c r="D24" s="142" t="s">
        <v>162</v>
      </c>
      <c r="E24" s="255"/>
      <c r="F24" s="256"/>
      <c r="G24" s="143">
        <v>11.75</v>
      </c>
      <c r="H24" s="143">
        <f t="shared" si="0"/>
        <v>0</v>
      </c>
    </row>
    <row r="25" spans="1:11" s="154" customFormat="1" ht="30" customHeight="1" x14ac:dyDescent="0.3">
      <c r="A25" s="139">
        <v>0</v>
      </c>
      <c r="B25" s="140" t="s">
        <v>243</v>
      </c>
      <c r="C25" s="141"/>
      <c r="D25" s="142" t="s">
        <v>244</v>
      </c>
      <c r="E25" s="255"/>
      <c r="F25" s="256"/>
      <c r="G25" s="143">
        <v>8</v>
      </c>
      <c r="H25" s="143">
        <f t="shared" si="0"/>
        <v>0</v>
      </c>
    </row>
    <row r="26" spans="1:11" s="154" customFormat="1" ht="30" customHeight="1" x14ac:dyDescent="0.3">
      <c r="A26" s="139">
        <v>0</v>
      </c>
      <c r="B26" s="140" t="s">
        <v>11</v>
      </c>
      <c r="C26" s="141"/>
      <c r="D26" s="142" t="s">
        <v>245</v>
      </c>
      <c r="E26" s="259"/>
      <c r="F26" s="260"/>
      <c r="G26" s="143">
        <v>11.75</v>
      </c>
      <c r="H26" s="143">
        <f t="shared" si="0"/>
        <v>0</v>
      </c>
    </row>
    <row r="27" spans="1:11" s="154" customFormat="1" ht="30" customHeight="1" x14ac:dyDescent="0.3">
      <c r="A27" s="139">
        <v>0</v>
      </c>
      <c r="B27" s="140" t="s">
        <v>15</v>
      </c>
      <c r="C27" s="141"/>
      <c r="D27" s="142" t="s">
        <v>163</v>
      </c>
      <c r="E27" s="255"/>
      <c r="F27" s="256"/>
      <c r="G27" s="143">
        <v>2.7</v>
      </c>
      <c r="H27" s="143">
        <f t="shared" si="0"/>
        <v>0</v>
      </c>
    </row>
    <row r="28" spans="1:11" s="154" customFormat="1" ht="31.5" customHeight="1" x14ac:dyDescent="0.3">
      <c r="D28" s="144"/>
      <c r="E28" s="112"/>
      <c r="F28" s="112"/>
      <c r="G28" s="84" t="s">
        <v>148</v>
      </c>
      <c r="H28" s="129">
        <f>SUM(H22:H27)</f>
        <v>0</v>
      </c>
    </row>
    <row r="29" spans="1:11" s="154" customFormat="1" ht="82.5" customHeight="1" x14ac:dyDescent="0.3">
      <c r="A29" s="248" t="s">
        <v>242</v>
      </c>
      <c r="B29" s="248"/>
      <c r="C29" s="248"/>
      <c r="D29" s="248"/>
      <c r="E29" s="248"/>
      <c r="F29" s="248"/>
      <c r="G29" s="248"/>
      <c r="H29" s="248"/>
      <c r="I29" s="123"/>
      <c r="J29" s="123"/>
      <c r="K29" s="123"/>
    </row>
  </sheetData>
  <mergeCells count="38">
    <mergeCell ref="E27:F27"/>
    <mergeCell ref="E26:F26"/>
    <mergeCell ref="F19:H19"/>
    <mergeCell ref="E21:F21"/>
    <mergeCell ref="E22:F22"/>
    <mergeCell ref="E23:F23"/>
    <mergeCell ref="E24:F24"/>
    <mergeCell ref="E25:F25"/>
    <mergeCell ref="F17:H17"/>
    <mergeCell ref="F10:H10"/>
    <mergeCell ref="A11:B11"/>
    <mergeCell ref="C11:D11"/>
    <mergeCell ref="F11:H11"/>
    <mergeCell ref="F12:H12"/>
    <mergeCell ref="A13:B13"/>
    <mergeCell ref="C13:D13"/>
    <mergeCell ref="F13:H13"/>
    <mergeCell ref="F14:H14"/>
    <mergeCell ref="A15:B15"/>
    <mergeCell ref="C15:D15"/>
    <mergeCell ref="F15:H15"/>
    <mergeCell ref="F16:H16"/>
    <mergeCell ref="A29:H29"/>
    <mergeCell ref="F6:H6"/>
    <mergeCell ref="A1:H1"/>
    <mergeCell ref="F4:H4"/>
    <mergeCell ref="A5:B5"/>
    <mergeCell ref="C5:D5"/>
    <mergeCell ref="F5:H5"/>
    <mergeCell ref="A7:B7"/>
    <mergeCell ref="C7:D7"/>
    <mergeCell ref="F7:H7"/>
    <mergeCell ref="F8:H8"/>
    <mergeCell ref="A9:B9"/>
    <mergeCell ref="C9:D9"/>
    <mergeCell ref="F9:H9"/>
    <mergeCell ref="A17:B17"/>
    <mergeCell ref="C17:D17"/>
  </mergeCells>
  <hyperlinks>
    <hyperlink ref="F15" r:id="rId1" xr:uid="{00000000-0004-0000-0F00-000000000000}"/>
  </hyperlinks>
  <printOptions horizontalCentered="1"/>
  <pageMargins left="0.70866141732283472" right="0.70866141732283472" top="0.59055118110236227" bottom="0.59055118110236227" header="0.31496062992125984" footer="0.31496062992125984"/>
  <pageSetup paperSize="9" scale="80" orientation="portrait"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K29"/>
  <sheetViews>
    <sheetView workbookViewId="0">
      <selection sqref="A1:H1"/>
    </sheetView>
  </sheetViews>
  <sheetFormatPr baseColWidth="10" defaultColWidth="11.44140625" defaultRowHeight="14.4" x14ac:dyDescent="0.3"/>
  <cols>
    <col min="1" max="1" width="8.88671875" style="110" customWidth="1"/>
    <col min="2" max="2" width="8.6640625" style="110" customWidth="1"/>
    <col min="3" max="3" width="0.5546875" style="110" customWidth="1"/>
    <col min="4" max="4" width="45.33203125" style="110" customWidth="1"/>
    <col min="5" max="5" width="1.88671875" style="110" customWidth="1"/>
    <col min="6" max="6" width="10.109375" style="112" customWidth="1"/>
    <col min="7" max="7" width="16.6640625" style="110" customWidth="1"/>
    <col min="8" max="8" width="16.88671875" style="110" customWidth="1"/>
    <col min="9" max="16384" width="11.44140625" style="110"/>
  </cols>
  <sheetData>
    <row r="1" spans="1:8" ht="16.8" x14ac:dyDescent="0.3">
      <c r="A1" s="240" t="s">
        <v>235</v>
      </c>
      <c r="B1" s="240"/>
      <c r="C1" s="240"/>
      <c r="D1" s="240"/>
      <c r="E1" s="240"/>
      <c r="F1" s="240"/>
      <c r="G1" s="240"/>
      <c r="H1" s="240"/>
    </row>
    <row r="2" spans="1:8" x14ac:dyDescent="0.3">
      <c r="A2" s="114"/>
      <c r="B2" s="114"/>
    </row>
    <row r="3" spans="1:8" x14ac:dyDescent="0.3">
      <c r="A3" s="114"/>
      <c r="B3" s="114"/>
    </row>
    <row r="4" spans="1:8" ht="22.5" customHeight="1" x14ac:dyDescent="0.3">
      <c r="C4" s="109" t="s">
        <v>102</v>
      </c>
      <c r="D4" s="109"/>
      <c r="F4" s="241" t="s">
        <v>103</v>
      </c>
      <c r="G4" s="241"/>
      <c r="H4" s="241"/>
    </row>
    <row r="5" spans="1:8" ht="18" customHeight="1" x14ac:dyDescent="0.3">
      <c r="A5" s="239" t="s">
        <v>104</v>
      </c>
      <c r="B5" s="239"/>
      <c r="C5" s="242" t="s">
        <v>105</v>
      </c>
      <c r="D5" s="242"/>
      <c r="E5" s="111"/>
      <c r="F5" s="242" t="s">
        <v>201</v>
      </c>
      <c r="G5" s="242"/>
      <c r="H5" s="242"/>
    </row>
    <row r="6" spans="1:8" ht="12" customHeight="1" x14ac:dyDescent="0.3">
      <c r="F6" s="239"/>
      <c r="G6" s="239"/>
      <c r="H6" s="239"/>
    </row>
    <row r="7" spans="1:8" ht="18" customHeight="1" x14ac:dyDescent="0.3">
      <c r="A7" s="239" t="s">
        <v>107</v>
      </c>
      <c r="B7" s="239"/>
      <c r="C7" s="242" t="s">
        <v>108</v>
      </c>
      <c r="D7" s="242"/>
      <c r="E7" s="111"/>
      <c r="F7" s="242" t="s">
        <v>185</v>
      </c>
      <c r="G7" s="242"/>
      <c r="H7" s="242"/>
    </row>
    <row r="8" spans="1:8" ht="12" customHeight="1" x14ac:dyDescent="0.3">
      <c r="F8" s="239"/>
      <c r="G8" s="239"/>
      <c r="H8" s="239"/>
    </row>
    <row r="9" spans="1:8" ht="18" customHeight="1" x14ac:dyDescent="0.3">
      <c r="A9" s="239" t="s">
        <v>110</v>
      </c>
      <c r="B9" s="239"/>
      <c r="C9" s="242" t="s">
        <v>111</v>
      </c>
      <c r="D9" s="242"/>
      <c r="E9" s="111"/>
      <c r="F9" s="242" t="s">
        <v>186</v>
      </c>
      <c r="G9" s="242"/>
      <c r="H9" s="242"/>
    </row>
    <row r="10" spans="1:8" ht="12" customHeight="1" x14ac:dyDescent="0.3">
      <c r="F10" s="239"/>
      <c r="G10" s="239"/>
      <c r="H10" s="239"/>
    </row>
    <row r="11" spans="1:8" ht="18" customHeight="1" x14ac:dyDescent="0.3">
      <c r="A11" s="239" t="s">
        <v>113</v>
      </c>
      <c r="B11" s="239"/>
      <c r="C11" s="242" t="s">
        <v>114</v>
      </c>
      <c r="D11" s="242"/>
      <c r="E11" s="111"/>
      <c r="F11" s="242" t="s">
        <v>114</v>
      </c>
      <c r="G11" s="242"/>
      <c r="H11" s="242"/>
    </row>
    <row r="12" spans="1:8" ht="12" customHeight="1" x14ac:dyDescent="0.3">
      <c r="F12" s="239"/>
      <c r="G12" s="239"/>
      <c r="H12" s="239"/>
    </row>
    <row r="13" spans="1:8" ht="18" customHeight="1" x14ac:dyDescent="0.3">
      <c r="A13" s="239" t="s">
        <v>116</v>
      </c>
      <c r="B13" s="239"/>
      <c r="C13" s="242" t="s">
        <v>117</v>
      </c>
      <c r="D13" s="242"/>
      <c r="E13" s="111"/>
      <c r="F13" s="242" t="s">
        <v>187</v>
      </c>
      <c r="G13" s="242"/>
      <c r="H13" s="242"/>
    </row>
    <row r="14" spans="1:8" ht="12" customHeight="1" x14ac:dyDescent="0.3">
      <c r="F14" s="239"/>
      <c r="G14" s="239"/>
      <c r="H14" s="239"/>
    </row>
    <row r="15" spans="1:8" ht="18" customHeight="1" x14ac:dyDescent="0.3">
      <c r="A15" s="239" t="s">
        <v>119</v>
      </c>
      <c r="B15" s="239"/>
      <c r="C15" s="242" t="s">
        <v>120</v>
      </c>
      <c r="D15" s="242"/>
      <c r="E15" s="111"/>
      <c r="F15" s="257" t="s">
        <v>188</v>
      </c>
      <c r="G15" s="246"/>
      <c r="H15" s="246"/>
    </row>
    <row r="16" spans="1:8" ht="12" customHeight="1" x14ac:dyDescent="0.3">
      <c r="F16" s="239"/>
      <c r="G16" s="239"/>
      <c r="H16" s="239"/>
    </row>
    <row r="17" spans="1:11" s="154" customFormat="1" ht="18" customHeight="1" x14ac:dyDescent="0.3">
      <c r="A17" s="239" t="s">
        <v>121</v>
      </c>
      <c r="B17" s="239"/>
      <c r="C17" s="242"/>
      <c r="D17" s="242"/>
      <c r="E17" s="111"/>
      <c r="F17" s="247">
        <v>45757</v>
      </c>
      <c r="G17" s="242"/>
      <c r="H17" s="242"/>
    </row>
    <row r="18" spans="1:11" s="154" customFormat="1" x14ac:dyDescent="0.3"/>
    <row r="19" spans="1:11" s="116" customFormat="1" ht="18" customHeight="1" x14ac:dyDescent="0.25">
      <c r="A19" s="115" t="s">
        <v>239</v>
      </c>
      <c r="F19" s="258" t="s">
        <v>240</v>
      </c>
      <c r="G19" s="258"/>
      <c r="H19" s="258"/>
    </row>
    <row r="20" spans="1:11" s="154" customFormat="1" x14ac:dyDescent="0.3">
      <c r="F20" s="112"/>
    </row>
    <row r="21" spans="1:11" s="154" customFormat="1" ht="30.75" customHeight="1" x14ac:dyDescent="0.3">
      <c r="A21" s="118" t="s">
        <v>123</v>
      </c>
      <c r="B21" s="118"/>
      <c r="C21" s="112"/>
      <c r="D21" s="119" t="s">
        <v>68</v>
      </c>
      <c r="E21" s="243" t="s">
        <v>125</v>
      </c>
      <c r="F21" s="244"/>
      <c r="G21" s="120" t="s">
        <v>126</v>
      </c>
      <c r="H21" s="119" t="s">
        <v>127</v>
      </c>
    </row>
    <row r="22" spans="1:11" s="154" customFormat="1" ht="28.2" x14ac:dyDescent="0.3">
      <c r="A22" s="139">
        <v>0</v>
      </c>
      <c r="B22" s="140" t="s">
        <v>11</v>
      </c>
      <c r="C22" s="141"/>
      <c r="D22" s="142" t="s">
        <v>6</v>
      </c>
      <c r="E22" s="255"/>
      <c r="F22" s="256"/>
      <c r="G22" s="143">
        <v>9.4499999999999993</v>
      </c>
      <c r="H22" s="143">
        <f t="shared" ref="H22:H27" si="0">PRODUCT(A22,G22)</f>
        <v>0</v>
      </c>
    </row>
    <row r="23" spans="1:11" s="154" customFormat="1" ht="42" x14ac:dyDescent="0.3">
      <c r="A23" s="139">
        <v>0</v>
      </c>
      <c r="B23" s="140" t="s">
        <v>14</v>
      </c>
      <c r="C23" s="141"/>
      <c r="D23" s="142" t="s">
        <v>164</v>
      </c>
      <c r="E23" s="255"/>
      <c r="F23" s="256"/>
      <c r="G23" s="143">
        <v>37.5</v>
      </c>
      <c r="H23" s="143">
        <f t="shared" si="0"/>
        <v>0</v>
      </c>
    </row>
    <row r="24" spans="1:11" s="154" customFormat="1" ht="30" customHeight="1" x14ac:dyDescent="0.3">
      <c r="A24" s="139">
        <v>0</v>
      </c>
      <c r="B24" s="140" t="s">
        <v>11</v>
      </c>
      <c r="C24" s="141"/>
      <c r="D24" s="142" t="s">
        <v>162</v>
      </c>
      <c r="E24" s="255"/>
      <c r="F24" s="256"/>
      <c r="G24" s="143">
        <v>11.75</v>
      </c>
      <c r="H24" s="143">
        <f t="shared" si="0"/>
        <v>0</v>
      </c>
    </row>
    <row r="25" spans="1:11" s="154" customFormat="1" ht="30" customHeight="1" x14ac:dyDescent="0.3">
      <c r="A25" s="139">
        <v>0</v>
      </c>
      <c r="B25" s="140" t="s">
        <v>243</v>
      </c>
      <c r="C25" s="141"/>
      <c r="D25" s="142" t="s">
        <v>244</v>
      </c>
      <c r="E25" s="255"/>
      <c r="F25" s="256"/>
      <c r="G25" s="143">
        <v>8</v>
      </c>
      <c r="H25" s="143">
        <f t="shared" si="0"/>
        <v>0</v>
      </c>
    </row>
    <row r="26" spans="1:11" s="154" customFormat="1" ht="30" customHeight="1" x14ac:dyDescent="0.3">
      <c r="A26" s="139">
        <v>0</v>
      </c>
      <c r="B26" s="140" t="s">
        <v>11</v>
      </c>
      <c r="C26" s="141"/>
      <c r="D26" s="142" t="s">
        <v>245</v>
      </c>
      <c r="E26" s="259"/>
      <c r="F26" s="260"/>
      <c r="G26" s="143">
        <v>11.75</v>
      </c>
      <c r="H26" s="143">
        <f t="shared" si="0"/>
        <v>0</v>
      </c>
    </row>
    <row r="27" spans="1:11" s="154" customFormat="1" ht="30" customHeight="1" x14ac:dyDescent="0.3">
      <c r="A27" s="139">
        <v>0</v>
      </c>
      <c r="B27" s="140" t="s">
        <v>15</v>
      </c>
      <c r="C27" s="141"/>
      <c r="D27" s="142" t="s">
        <v>163</v>
      </c>
      <c r="E27" s="255"/>
      <c r="F27" s="256"/>
      <c r="G27" s="143">
        <v>2.7</v>
      </c>
      <c r="H27" s="143">
        <f t="shared" si="0"/>
        <v>0</v>
      </c>
    </row>
    <row r="28" spans="1:11" s="154" customFormat="1" ht="31.5" customHeight="1" x14ac:dyDescent="0.3">
      <c r="D28" s="144"/>
      <c r="E28" s="112"/>
      <c r="F28" s="112"/>
      <c r="G28" s="84" t="s">
        <v>148</v>
      </c>
      <c r="H28" s="129">
        <f>SUM(H22:H27)</f>
        <v>0</v>
      </c>
    </row>
    <row r="29" spans="1:11" s="154" customFormat="1" ht="82.5" customHeight="1" x14ac:dyDescent="0.3">
      <c r="A29" s="248" t="s">
        <v>242</v>
      </c>
      <c r="B29" s="248"/>
      <c r="C29" s="248"/>
      <c r="D29" s="248"/>
      <c r="E29" s="248"/>
      <c r="F29" s="248"/>
      <c r="G29" s="248"/>
      <c r="H29" s="248"/>
      <c r="I29" s="123"/>
      <c r="J29" s="123"/>
      <c r="K29" s="123"/>
    </row>
  </sheetData>
  <mergeCells count="38">
    <mergeCell ref="E27:F27"/>
    <mergeCell ref="E26:F26"/>
    <mergeCell ref="F19:H19"/>
    <mergeCell ref="E21:F21"/>
    <mergeCell ref="E22:F22"/>
    <mergeCell ref="E23:F23"/>
    <mergeCell ref="E24:F24"/>
    <mergeCell ref="E25:F25"/>
    <mergeCell ref="F17:H17"/>
    <mergeCell ref="F10:H10"/>
    <mergeCell ref="A11:B11"/>
    <mergeCell ref="C11:D11"/>
    <mergeCell ref="F11:H11"/>
    <mergeCell ref="F12:H12"/>
    <mergeCell ref="A13:B13"/>
    <mergeCell ref="C13:D13"/>
    <mergeCell ref="F13:H13"/>
    <mergeCell ref="F14:H14"/>
    <mergeCell ref="A15:B15"/>
    <mergeCell ref="C15:D15"/>
    <mergeCell ref="F15:H15"/>
    <mergeCell ref="F16:H16"/>
    <mergeCell ref="A29:H29"/>
    <mergeCell ref="F6:H6"/>
    <mergeCell ref="A1:H1"/>
    <mergeCell ref="F4:H4"/>
    <mergeCell ref="A5:B5"/>
    <mergeCell ref="C5:D5"/>
    <mergeCell ref="F5:H5"/>
    <mergeCell ref="A7:B7"/>
    <mergeCell ref="C7:D7"/>
    <mergeCell ref="F7:H7"/>
    <mergeCell ref="F8:H8"/>
    <mergeCell ref="A9:B9"/>
    <mergeCell ref="C9:D9"/>
    <mergeCell ref="F9:H9"/>
    <mergeCell ref="A17:B17"/>
    <mergeCell ref="C17:D17"/>
  </mergeCells>
  <hyperlinks>
    <hyperlink ref="F15" r:id="rId1" xr:uid="{00000000-0004-0000-1000-000000000000}"/>
  </hyperlinks>
  <printOptions horizontalCentered="1"/>
  <pageMargins left="0.70866141732283472" right="0.70866141732283472" top="0.59055118110236227" bottom="0.59055118110236227" header="0.31496062992125984" footer="0.31496062992125984"/>
  <pageSetup paperSize="9" scale="80" orientation="portrait"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9"/>
  <sheetViews>
    <sheetView workbookViewId="0">
      <selection sqref="A1:H1"/>
    </sheetView>
  </sheetViews>
  <sheetFormatPr baseColWidth="10" defaultColWidth="11.44140625" defaultRowHeight="14.4" x14ac:dyDescent="0.3"/>
  <cols>
    <col min="1" max="1" width="8.88671875" style="110" customWidth="1"/>
    <col min="2" max="2" width="8.6640625" style="110" customWidth="1"/>
    <col min="3" max="3" width="0.5546875" style="110" customWidth="1"/>
    <col min="4" max="4" width="45.33203125" style="110" customWidth="1"/>
    <col min="5" max="5" width="1.88671875" style="110" customWidth="1"/>
    <col min="6" max="6" width="10.109375" style="112" customWidth="1"/>
    <col min="7" max="7" width="16.6640625" style="110" customWidth="1"/>
    <col min="8" max="8" width="16.88671875" style="110" customWidth="1"/>
    <col min="9" max="16384" width="11.44140625" style="110"/>
  </cols>
  <sheetData>
    <row r="1" spans="1:8" ht="16.8" x14ac:dyDescent="0.3">
      <c r="A1" s="240" t="s">
        <v>235</v>
      </c>
      <c r="B1" s="240"/>
      <c r="C1" s="240"/>
      <c r="D1" s="240"/>
      <c r="E1" s="240"/>
      <c r="F1" s="240"/>
      <c r="G1" s="240"/>
      <c r="H1" s="240"/>
    </row>
    <row r="2" spans="1:8" x14ac:dyDescent="0.3">
      <c r="A2" s="114"/>
      <c r="B2" s="114"/>
    </row>
    <row r="3" spans="1:8" x14ac:dyDescent="0.3">
      <c r="A3" s="114"/>
      <c r="B3" s="114"/>
    </row>
    <row r="4" spans="1:8" ht="22.5" customHeight="1" x14ac:dyDescent="0.3">
      <c r="C4" s="109" t="s">
        <v>102</v>
      </c>
      <c r="D4" s="109"/>
      <c r="F4" s="241" t="s">
        <v>103</v>
      </c>
      <c r="G4" s="241"/>
      <c r="H4" s="241"/>
    </row>
    <row r="5" spans="1:8" ht="18" customHeight="1" x14ac:dyDescent="0.3">
      <c r="A5" s="239" t="s">
        <v>104</v>
      </c>
      <c r="B5" s="239"/>
      <c r="C5" s="242" t="s">
        <v>105</v>
      </c>
      <c r="D5" s="242"/>
      <c r="E5" s="111"/>
      <c r="F5" s="242" t="s">
        <v>189</v>
      </c>
      <c r="G5" s="242"/>
      <c r="H5" s="242"/>
    </row>
    <row r="6" spans="1:8" ht="12" customHeight="1" x14ac:dyDescent="0.3">
      <c r="F6" s="239"/>
      <c r="G6" s="239"/>
      <c r="H6" s="239"/>
    </row>
    <row r="7" spans="1:8" ht="18" customHeight="1" x14ac:dyDescent="0.3">
      <c r="A7" s="239" t="s">
        <v>107</v>
      </c>
      <c r="B7" s="239"/>
      <c r="C7" s="242" t="s">
        <v>108</v>
      </c>
      <c r="D7" s="242"/>
      <c r="E7" s="111"/>
      <c r="F7" s="242" t="s">
        <v>91</v>
      </c>
      <c r="G7" s="242"/>
      <c r="H7" s="242"/>
    </row>
    <row r="8" spans="1:8" ht="12" customHeight="1" x14ac:dyDescent="0.3">
      <c r="F8" s="239"/>
      <c r="G8" s="239"/>
      <c r="H8" s="239"/>
    </row>
    <row r="9" spans="1:8" ht="18" customHeight="1" x14ac:dyDescent="0.3">
      <c r="A9" s="239" t="s">
        <v>110</v>
      </c>
      <c r="B9" s="239"/>
      <c r="C9" s="242" t="s">
        <v>111</v>
      </c>
      <c r="D9" s="242"/>
      <c r="E9" s="111"/>
      <c r="F9" s="242" t="s">
        <v>190</v>
      </c>
      <c r="G9" s="242"/>
      <c r="H9" s="242"/>
    </row>
    <row r="10" spans="1:8" ht="12" customHeight="1" x14ac:dyDescent="0.3">
      <c r="F10" s="239"/>
      <c r="G10" s="239"/>
      <c r="H10" s="239"/>
    </row>
    <row r="11" spans="1:8" ht="18" customHeight="1" x14ac:dyDescent="0.3">
      <c r="A11" s="239" t="s">
        <v>113</v>
      </c>
      <c r="B11" s="239"/>
      <c r="C11" s="242" t="s">
        <v>114</v>
      </c>
      <c r="D11" s="242"/>
      <c r="E11" s="111"/>
      <c r="F11" s="242" t="s">
        <v>191</v>
      </c>
      <c r="G11" s="242"/>
      <c r="H11" s="242"/>
    </row>
    <row r="12" spans="1:8" ht="12" customHeight="1" x14ac:dyDescent="0.3">
      <c r="F12" s="239"/>
      <c r="G12" s="239"/>
      <c r="H12" s="239"/>
    </row>
    <row r="13" spans="1:8" ht="18" customHeight="1" x14ac:dyDescent="0.3">
      <c r="A13" s="239" t="s">
        <v>116</v>
      </c>
      <c r="B13" s="239"/>
      <c r="C13" s="242" t="s">
        <v>117</v>
      </c>
      <c r="D13" s="242"/>
      <c r="E13" s="111"/>
      <c r="F13" s="242" t="s">
        <v>193</v>
      </c>
      <c r="G13" s="242"/>
      <c r="H13" s="242"/>
    </row>
    <row r="14" spans="1:8" ht="12" customHeight="1" x14ac:dyDescent="0.3">
      <c r="F14" s="239"/>
      <c r="G14" s="239"/>
      <c r="H14" s="239"/>
    </row>
    <row r="15" spans="1:8" ht="18" customHeight="1" x14ac:dyDescent="0.3">
      <c r="A15" s="239" t="s">
        <v>119</v>
      </c>
      <c r="B15" s="239"/>
      <c r="C15" s="242" t="s">
        <v>120</v>
      </c>
      <c r="D15" s="242"/>
      <c r="E15" s="111"/>
      <c r="F15" s="257" t="s">
        <v>192</v>
      </c>
      <c r="G15" s="246"/>
      <c r="H15" s="246"/>
    </row>
    <row r="16" spans="1:8" ht="12" customHeight="1" x14ac:dyDescent="0.3">
      <c r="F16" s="239"/>
      <c r="G16" s="239"/>
      <c r="H16" s="239"/>
    </row>
    <row r="17" spans="1:11" s="154" customFormat="1" ht="18" customHeight="1" x14ac:dyDescent="0.3">
      <c r="A17" s="239" t="s">
        <v>121</v>
      </c>
      <c r="B17" s="239"/>
      <c r="C17" s="242"/>
      <c r="D17" s="242"/>
      <c r="E17" s="111"/>
      <c r="F17" s="247">
        <v>45757</v>
      </c>
      <c r="G17" s="242"/>
      <c r="H17" s="242"/>
    </row>
    <row r="18" spans="1:11" s="154" customFormat="1" x14ac:dyDescent="0.3"/>
    <row r="19" spans="1:11" s="116" customFormat="1" ht="18" customHeight="1" x14ac:dyDescent="0.25">
      <c r="A19" s="115" t="s">
        <v>239</v>
      </c>
      <c r="F19" s="258" t="s">
        <v>240</v>
      </c>
      <c r="G19" s="258"/>
      <c r="H19" s="258"/>
    </row>
    <row r="20" spans="1:11" s="154" customFormat="1" x14ac:dyDescent="0.3">
      <c r="F20" s="112"/>
    </row>
    <row r="21" spans="1:11" s="154" customFormat="1" ht="30.75" customHeight="1" x14ac:dyDescent="0.3">
      <c r="A21" s="118" t="s">
        <v>123</v>
      </c>
      <c r="B21" s="118"/>
      <c r="C21" s="112"/>
      <c r="D21" s="119" t="s">
        <v>68</v>
      </c>
      <c r="E21" s="243" t="s">
        <v>125</v>
      </c>
      <c r="F21" s="244"/>
      <c r="G21" s="120" t="s">
        <v>126</v>
      </c>
      <c r="H21" s="119" t="s">
        <v>127</v>
      </c>
    </row>
    <row r="22" spans="1:11" s="154" customFormat="1" ht="28.2" x14ac:dyDescent="0.3">
      <c r="A22" s="139">
        <v>0</v>
      </c>
      <c r="B22" s="140" t="s">
        <v>11</v>
      </c>
      <c r="C22" s="141"/>
      <c r="D22" s="142" t="s">
        <v>6</v>
      </c>
      <c r="E22" s="255"/>
      <c r="F22" s="256"/>
      <c r="G22" s="143">
        <v>9.4499999999999993</v>
      </c>
      <c r="H22" s="143">
        <f t="shared" ref="H22:H27" si="0">PRODUCT(A22,G22)</f>
        <v>0</v>
      </c>
    </row>
    <row r="23" spans="1:11" s="154" customFormat="1" ht="42" x14ac:dyDescent="0.3">
      <c r="A23" s="139">
        <v>0</v>
      </c>
      <c r="B23" s="140" t="s">
        <v>14</v>
      </c>
      <c r="C23" s="141"/>
      <c r="D23" s="142" t="s">
        <v>164</v>
      </c>
      <c r="E23" s="255"/>
      <c r="F23" s="256"/>
      <c r="G23" s="143">
        <v>37.5</v>
      </c>
      <c r="H23" s="143">
        <f t="shared" si="0"/>
        <v>0</v>
      </c>
    </row>
    <row r="24" spans="1:11" s="154" customFormat="1" ht="30" customHeight="1" x14ac:dyDescent="0.3">
      <c r="A24" s="139">
        <v>0</v>
      </c>
      <c r="B24" s="140" t="s">
        <v>11</v>
      </c>
      <c r="C24" s="141"/>
      <c r="D24" s="142" t="s">
        <v>162</v>
      </c>
      <c r="E24" s="255"/>
      <c r="F24" s="256"/>
      <c r="G24" s="143">
        <v>11.75</v>
      </c>
      <c r="H24" s="143">
        <f t="shared" si="0"/>
        <v>0</v>
      </c>
    </row>
    <row r="25" spans="1:11" s="154" customFormat="1" ht="30" customHeight="1" x14ac:dyDescent="0.3">
      <c r="A25" s="139">
        <v>0</v>
      </c>
      <c r="B25" s="140" t="s">
        <v>243</v>
      </c>
      <c r="C25" s="141"/>
      <c r="D25" s="142" t="s">
        <v>244</v>
      </c>
      <c r="E25" s="255"/>
      <c r="F25" s="256"/>
      <c r="G25" s="143">
        <v>8</v>
      </c>
      <c r="H25" s="143">
        <f t="shared" si="0"/>
        <v>0</v>
      </c>
    </row>
    <row r="26" spans="1:11" s="154" customFormat="1" ht="30" customHeight="1" x14ac:dyDescent="0.3">
      <c r="A26" s="139">
        <v>0</v>
      </c>
      <c r="B26" s="140" t="s">
        <v>11</v>
      </c>
      <c r="C26" s="141"/>
      <c r="D26" s="142" t="s">
        <v>245</v>
      </c>
      <c r="E26" s="259"/>
      <c r="F26" s="260"/>
      <c r="G26" s="143">
        <v>11.75</v>
      </c>
      <c r="H26" s="143">
        <f t="shared" si="0"/>
        <v>0</v>
      </c>
    </row>
    <row r="27" spans="1:11" s="154" customFormat="1" ht="30" customHeight="1" x14ac:dyDescent="0.3">
      <c r="A27" s="139">
        <v>0</v>
      </c>
      <c r="B27" s="140" t="s">
        <v>15</v>
      </c>
      <c r="C27" s="141"/>
      <c r="D27" s="142" t="s">
        <v>163</v>
      </c>
      <c r="E27" s="255"/>
      <c r="F27" s="256"/>
      <c r="G27" s="143">
        <v>2.7</v>
      </c>
      <c r="H27" s="143">
        <f t="shared" si="0"/>
        <v>0</v>
      </c>
    </row>
    <row r="28" spans="1:11" s="154" customFormat="1" ht="31.5" customHeight="1" x14ac:dyDescent="0.3">
      <c r="D28" s="144"/>
      <c r="E28" s="112"/>
      <c r="F28" s="112"/>
      <c r="G28" s="84" t="s">
        <v>148</v>
      </c>
      <c r="H28" s="129">
        <f>SUM(H22:H27)</f>
        <v>0</v>
      </c>
    </row>
    <row r="29" spans="1:11" s="154" customFormat="1" ht="82.5" customHeight="1" x14ac:dyDescent="0.3">
      <c r="A29" s="248" t="s">
        <v>242</v>
      </c>
      <c r="B29" s="248"/>
      <c r="C29" s="248"/>
      <c r="D29" s="248"/>
      <c r="E29" s="248"/>
      <c r="F29" s="248"/>
      <c r="G29" s="248"/>
      <c r="H29" s="248"/>
      <c r="I29" s="123"/>
      <c r="J29" s="123"/>
      <c r="K29" s="123"/>
    </row>
  </sheetData>
  <mergeCells count="38">
    <mergeCell ref="E27:F27"/>
    <mergeCell ref="E26:F26"/>
    <mergeCell ref="F19:H19"/>
    <mergeCell ref="E21:F21"/>
    <mergeCell ref="E22:F22"/>
    <mergeCell ref="E23:F23"/>
    <mergeCell ref="E24:F24"/>
    <mergeCell ref="E25:F25"/>
    <mergeCell ref="F17:H17"/>
    <mergeCell ref="F10:H10"/>
    <mergeCell ref="A11:B11"/>
    <mergeCell ref="C11:D11"/>
    <mergeCell ref="F11:H11"/>
    <mergeCell ref="F12:H12"/>
    <mergeCell ref="A13:B13"/>
    <mergeCell ref="C13:D13"/>
    <mergeCell ref="F13:H13"/>
    <mergeCell ref="F14:H14"/>
    <mergeCell ref="A15:B15"/>
    <mergeCell ref="C15:D15"/>
    <mergeCell ref="F15:H15"/>
    <mergeCell ref="F16:H16"/>
    <mergeCell ref="A29:H29"/>
    <mergeCell ref="F6:H6"/>
    <mergeCell ref="A1:H1"/>
    <mergeCell ref="F4:H4"/>
    <mergeCell ref="A5:B5"/>
    <mergeCell ref="C5:D5"/>
    <mergeCell ref="F5:H5"/>
    <mergeCell ref="A7:B7"/>
    <mergeCell ref="C7:D7"/>
    <mergeCell ref="F7:H7"/>
    <mergeCell ref="F8:H8"/>
    <mergeCell ref="A9:B9"/>
    <mergeCell ref="C9:D9"/>
    <mergeCell ref="F9:H9"/>
    <mergeCell ref="A17:B17"/>
    <mergeCell ref="C17:D17"/>
  </mergeCells>
  <hyperlinks>
    <hyperlink ref="F15" r:id="rId1" xr:uid="{00000000-0004-0000-1100-000000000000}"/>
  </hyperlinks>
  <printOptions horizontalCentered="1"/>
  <pageMargins left="0.70866141732283472" right="0.70866141732283472" top="0.59055118110236227" bottom="0.59055118110236227" header="0.31496062992125984" footer="0.31496062992125984"/>
  <pageSetup paperSize="9" scale="80" orientation="portrait"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K29"/>
  <sheetViews>
    <sheetView workbookViewId="0">
      <selection sqref="A1:H1"/>
    </sheetView>
  </sheetViews>
  <sheetFormatPr baseColWidth="10" defaultColWidth="11.44140625" defaultRowHeight="14.4" x14ac:dyDescent="0.3"/>
  <cols>
    <col min="1" max="1" width="8.88671875" style="110" customWidth="1"/>
    <col min="2" max="2" width="8.6640625" style="110" customWidth="1"/>
    <col min="3" max="3" width="0.5546875" style="110" customWidth="1"/>
    <col min="4" max="4" width="45.33203125" style="110" customWidth="1"/>
    <col min="5" max="5" width="1.88671875" style="110" customWidth="1"/>
    <col min="6" max="6" width="10.109375" style="112" customWidth="1"/>
    <col min="7" max="7" width="16.6640625" style="110" customWidth="1"/>
    <col min="8" max="8" width="16.88671875" style="110" customWidth="1"/>
    <col min="9" max="16384" width="11.44140625" style="110"/>
  </cols>
  <sheetData>
    <row r="1" spans="1:8" ht="16.8" x14ac:dyDescent="0.3">
      <c r="A1" s="240" t="s">
        <v>235</v>
      </c>
      <c r="B1" s="240"/>
      <c r="C1" s="240"/>
      <c r="D1" s="240"/>
      <c r="E1" s="240"/>
      <c r="F1" s="240"/>
      <c r="G1" s="240"/>
      <c r="H1" s="240"/>
    </row>
    <row r="2" spans="1:8" x14ac:dyDescent="0.3">
      <c r="A2" s="114"/>
      <c r="B2" s="114"/>
    </row>
    <row r="3" spans="1:8" x14ac:dyDescent="0.3">
      <c r="A3" s="114"/>
      <c r="B3" s="114"/>
    </row>
    <row r="4" spans="1:8" ht="22.5" customHeight="1" x14ac:dyDescent="0.3">
      <c r="C4" s="109" t="s">
        <v>102</v>
      </c>
      <c r="D4" s="109"/>
      <c r="F4" s="241" t="s">
        <v>103</v>
      </c>
      <c r="G4" s="241"/>
      <c r="H4" s="241"/>
    </row>
    <row r="5" spans="1:8" ht="18" customHeight="1" x14ac:dyDescent="0.3">
      <c r="A5" s="239" t="s">
        <v>104</v>
      </c>
      <c r="B5" s="239"/>
      <c r="C5" s="242" t="s">
        <v>105</v>
      </c>
      <c r="D5" s="242"/>
      <c r="E5" s="111"/>
      <c r="F5" s="242" t="s">
        <v>202</v>
      </c>
      <c r="G5" s="242"/>
      <c r="H5" s="242"/>
    </row>
    <row r="6" spans="1:8" ht="12" customHeight="1" x14ac:dyDescent="0.3">
      <c r="F6" s="239"/>
      <c r="G6" s="239"/>
      <c r="H6" s="239"/>
    </row>
    <row r="7" spans="1:8" ht="18" customHeight="1" x14ac:dyDescent="0.3">
      <c r="A7" s="239" t="s">
        <v>107</v>
      </c>
      <c r="B7" s="239"/>
      <c r="C7" s="242" t="s">
        <v>108</v>
      </c>
      <c r="D7" s="242"/>
      <c r="E7" s="111"/>
      <c r="F7" s="242" t="s">
        <v>194</v>
      </c>
      <c r="G7" s="242"/>
      <c r="H7" s="242"/>
    </row>
    <row r="8" spans="1:8" ht="12" customHeight="1" x14ac:dyDescent="0.3">
      <c r="F8" s="239"/>
      <c r="G8" s="239"/>
      <c r="H8" s="239"/>
    </row>
    <row r="9" spans="1:8" ht="18" customHeight="1" x14ac:dyDescent="0.3">
      <c r="A9" s="239" t="s">
        <v>110</v>
      </c>
      <c r="B9" s="239"/>
      <c r="C9" s="242" t="s">
        <v>111</v>
      </c>
      <c r="D9" s="242"/>
      <c r="E9" s="111"/>
      <c r="F9" s="242" t="s">
        <v>196</v>
      </c>
      <c r="G9" s="242"/>
      <c r="H9" s="242"/>
    </row>
    <row r="10" spans="1:8" ht="12" customHeight="1" x14ac:dyDescent="0.3">
      <c r="F10" s="239"/>
      <c r="G10" s="239"/>
      <c r="H10" s="239"/>
    </row>
    <row r="11" spans="1:8" ht="18" customHeight="1" x14ac:dyDescent="0.3">
      <c r="A11" s="239" t="s">
        <v>113</v>
      </c>
      <c r="B11" s="239"/>
      <c r="C11" s="242" t="s">
        <v>114</v>
      </c>
      <c r="D11" s="242"/>
      <c r="E11" s="111"/>
      <c r="F11" s="242" t="s">
        <v>197</v>
      </c>
      <c r="G11" s="242"/>
      <c r="H11" s="242"/>
    </row>
    <row r="12" spans="1:8" ht="12" customHeight="1" x14ac:dyDescent="0.3">
      <c r="F12" s="239"/>
      <c r="G12" s="239"/>
      <c r="H12" s="239"/>
    </row>
    <row r="13" spans="1:8" ht="18" customHeight="1" x14ac:dyDescent="0.3">
      <c r="A13" s="239" t="s">
        <v>116</v>
      </c>
      <c r="B13" s="239"/>
      <c r="C13" s="242" t="s">
        <v>117</v>
      </c>
      <c r="D13" s="242"/>
      <c r="E13" s="111"/>
      <c r="F13" s="242" t="s">
        <v>200</v>
      </c>
      <c r="G13" s="242"/>
      <c r="H13" s="242"/>
    </row>
    <row r="14" spans="1:8" ht="12" customHeight="1" x14ac:dyDescent="0.3">
      <c r="F14" s="239"/>
      <c r="G14" s="239"/>
      <c r="H14" s="239"/>
    </row>
    <row r="15" spans="1:8" ht="18" customHeight="1" x14ac:dyDescent="0.3">
      <c r="A15" s="239" t="s">
        <v>119</v>
      </c>
      <c r="B15" s="239"/>
      <c r="C15" s="242" t="s">
        <v>120</v>
      </c>
      <c r="D15" s="242"/>
      <c r="E15" s="111"/>
      <c r="F15" s="257" t="s">
        <v>195</v>
      </c>
      <c r="G15" s="246"/>
      <c r="H15" s="246"/>
    </row>
    <row r="16" spans="1:8" ht="12" customHeight="1" x14ac:dyDescent="0.3">
      <c r="F16" s="239"/>
      <c r="G16" s="239"/>
      <c r="H16" s="239"/>
    </row>
    <row r="17" spans="1:11" s="154" customFormat="1" ht="18" customHeight="1" x14ac:dyDescent="0.3">
      <c r="A17" s="239" t="s">
        <v>121</v>
      </c>
      <c r="B17" s="239"/>
      <c r="C17" s="242"/>
      <c r="D17" s="242"/>
      <c r="E17" s="111"/>
      <c r="F17" s="247">
        <v>45757</v>
      </c>
      <c r="G17" s="242"/>
      <c r="H17" s="242"/>
    </row>
    <row r="18" spans="1:11" s="154" customFormat="1" x14ac:dyDescent="0.3"/>
    <row r="19" spans="1:11" s="116" customFormat="1" ht="18" customHeight="1" x14ac:dyDescent="0.25">
      <c r="A19" s="115" t="s">
        <v>239</v>
      </c>
      <c r="F19" s="258" t="s">
        <v>240</v>
      </c>
      <c r="G19" s="258"/>
      <c r="H19" s="258"/>
    </row>
    <row r="20" spans="1:11" s="154" customFormat="1" x14ac:dyDescent="0.3">
      <c r="F20" s="112"/>
    </row>
    <row r="21" spans="1:11" s="154" customFormat="1" ht="30.75" customHeight="1" x14ac:dyDescent="0.3">
      <c r="A21" s="118" t="s">
        <v>123</v>
      </c>
      <c r="B21" s="118"/>
      <c r="C21" s="112"/>
      <c r="D21" s="119" t="s">
        <v>68</v>
      </c>
      <c r="E21" s="243" t="s">
        <v>125</v>
      </c>
      <c r="F21" s="244"/>
      <c r="G21" s="120" t="s">
        <v>126</v>
      </c>
      <c r="H21" s="119" t="s">
        <v>127</v>
      </c>
    </row>
    <row r="22" spans="1:11" s="154" customFormat="1" ht="28.2" x14ac:dyDescent="0.3">
      <c r="A22" s="139">
        <v>0</v>
      </c>
      <c r="B22" s="140" t="s">
        <v>11</v>
      </c>
      <c r="C22" s="141"/>
      <c r="D22" s="142" t="s">
        <v>6</v>
      </c>
      <c r="E22" s="255"/>
      <c r="F22" s="256"/>
      <c r="G22" s="143">
        <v>9.4499999999999993</v>
      </c>
      <c r="H22" s="143">
        <f t="shared" ref="H22:H27" si="0">PRODUCT(A22,G22)</f>
        <v>0</v>
      </c>
    </row>
    <row r="23" spans="1:11" s="154" customFormat="1" ht="42" x14ac:dyDescent="0.3">
      <c r="A23" s="139">
        <v>0</v>
      </c>
      <c r="B23" s="140" t="s">
        <v>14</v>
      </c>
      <c r="C23" s="141"/>
      <c r="D23" s="142" t="s">
        <v>164</v>
      </c>
      <c r="E23" s="255"/>
      <c r="F23" s="256"/>
      <c r="G23" s="143">
        <v>37.5</v>
      </c>
      <c r="H23" s="143">
        <f t="shared" si="0"/>
        <v>0</v>
      </c>
    </row>
    <row r="24" spans="1:11" s="154" customFormat="1" ht="30" customHeight="1" x14ac:dyDescent="0.3">
      <c r="A24" s="139">
        <v>0</v>
      </c>
      <c r="B24" s="140" t="s">
        <v>11</v>
      </c>
      <c r="C24" s="141"/>
      <c r="D24" s="142" t="s">
        <v>162</v>
      </c>
      <c r="E24" s="255"/>
      <c r="F24" s="256"/>
      <c r="G24" s="143">
        <v>11.75</v>
      </c>
      <c r="H24" s="143">
        <f t="shared" si="0"/>
        <v>0</v>
      </c>
    </row>
    <row r="25" spans="1:11" s="154" customFormat="1" ht="30" customHeight="1" x14ac:dyDescent="0.3">
      <c r="A25" s="139">
        <v>0</v>
      </c>
      <c r="B25" s="140" t="s">
        <v>243</v>
      </c>
      <c r="C25" s="141"/>
      <c r="D25" s="142" t="s">
        <v>244</v>
      </c>
      <c r="E25" s="255"/>
      <c r="F25" s="256"/>
      <c r="G25" s="143">
        <v>8</v>
      </c>
      <c r="H25" s="143">
        <f t="shared" si="0"/>
        <v>0</v>
      </c>
    </row>
    <row r="26" spans="1:11" s="154" customFormat="1" ht="30" customHeight="1" x14ac:dyDescent="0.3">
      <c r="A26" s="139">
        <v>0</v>
      </c>
      <c r="B26" s="140" t="s">
        <v>11</v>
      </c>
      <c r="C26" s="141"/>
      <c r="D26" s="142" t="s">
        <v>245</v>
      </c>
      <c r="E26" s="259"/>
      <c r="F26" s="260"/>
      <c r="G26" s="143">
        <v>11.75</v>
      </c>
      <c r="H26" s="143">
        <f t="shared" si="0"/>
        <v>0</v>
      </c>
    </row>
    <row r="27" spans="1:11" s="154" customFormat="1" ht="30" customHeight="1" x14ac:dyDescent="0.3">
      <c r="A27" s="139">
        <v>0</v>
      </c>
      <c r="B27" s="140" t="s">
        <v>15</v>
      </c>
      <c r="C27" s="141"/>
      <c r="D27" s="142" t="s">
        <v>163</v>
      </c>
      <c r="E27" s="255"/>
      <c r="F27" s="256"/>
      <c r="G27" s="143">
        <v>2.7</v>
      </c>
      <c r="H27" s="143">
        <f t="shared" si="0"/>
        <v>0</v>
      </c>
    </row>
    <row r="28" spans="1:11" s="154" customFormat="1" ht="31.5" customHeight="1" x14ac:dyDescent="0.3">
      <c r="D28" s="144"/>
      <c r="E28" s="112"/>
      <c r="F28" s="112"/>
      <c r="G28" s="84" t="s">
        <v>148</v>
      </c>
      <c r="H28" s="129">
        <f>SUM(H22:H27)</f>
        <v>0</v>
      </c>
    </row>
    <row r="29" spans="1:11" s="154" customFormat="1" ht="82.5" customHeight="1" x14ac:dyDescent="0.3">
      <c r="A29" s="248" t="s">
        <v>242</v>
      </c>
      <c r="B29" s="248"/>
      <c r="C29" s="248"/>
      <c r="D29" s="248"/>
      <c r="E29" s="248"/>
      <c r="F29" s="248"/>
      <c r="G29" s="248"/>
      <c r="H29" s="248"/>
      <c r="I29" s="123"/>
      <c r="J29" s="123"/>
      <c r="K29" s="123"/>
    </row>
  </sheetData>
  <mergeCells count="38">
    <mergeCell ref="E27:F27"/>
    <mergeCell ref="E26:F26"/>
    <mergeCell ref="F19:H19"/>
    <mergeCell ref="E21:F21"/>
    <mergeCell ref="E22:F22"/>
    <mergeCell ref="E23:F23"/>
    <mergeCell ref="E24:F24"/>
    <mergeCell ref="E25:F25"/>
    <mergeCell ref="F17:H17"/>
    <mergeCell ref="F10:H10"/>
    <mergeCell ref="A11:B11"/>
    <mergeCell ref="C11:D11"/>
    <mergeCell ref="F11:H11"/>
    <mergeCell ref="F12:H12"/>
    <mergeCell ref="A13:B13"/>
    <mergeCell ref="C13:D13"/>
    <mergeCell ref="F13:H13"/>
    <mergeCell ref="F14:H14"/>
    <mergeCell ref="A15:B15"/>
    <mergeCell ref="C15:D15"/>
    <mergeCell ref="F15:H15"/>
    <mergeCell ref="F16:H16"/>
    <mergeCell ref="A29:H29"/>
    <mergeCell ref="F6:H6"/>
    <mergeCell ref="A1:H1"/>
    <mergeCell ref="F4:H4"/>
    <mergeCell ref="A5:B5"/>
    <mergeCell ref="C5:D5"/>
    <mergeCell ref="F5:H5"/>
    <mergeCell ref="A7:B7"/>
    <mergeCell ref="C7:D7"/>
    <mergeCell ref="F7:H7"/>
    <mergeCell ref="F8:H8"/>
    <mergeCell ref="A9:B9"/>
    <mergeCell ref="C9:D9"/>
    <mergeCell ref="F9:H9"/>
    <mergeCell ref="A17:B17"/>
    <mergeCell ref="C17:D17"/>
  </mergeCells>
  <hyperlinks>
    <hyperlink ref="F15" r:id="rId1" xr:uid="{00000000-0004-0000-1200-000000000000}"/>
  </hyperlinks>
  <printOptions horizontalCentered="1"/>
  <pageMargins left="0.70866141732283472" right="0.70866141732283472" top="0.59055118110236227" bottom="0.59055118110236227" header="0.31496062992125984" footer="0.31496062992125984"/>
  <pageSetup paperSize="9" scale="8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4"/>
  <sheetViews>
    <sheetView zoomScale="70" zoomScaleNormal="70" workbookViewId="0">
      <pane ySplit="7" topLeftCell="A8" activePane="bottomLeft" state="frozen"/>
      <selection activeCell="A8" sqref="A8"/>
      <selection pane="bottomLeft" activeCell="A8" sqref="A8"/>
    </sheetView>
  </sheetViews>
  <sheetFormatPr baseColWidth="10" defaultColWidth="11.44140625" defaultRowHeight="15.6" x14ac:dyDescent="0.3"/>
  <cols>
    <col min="1" max="2" width="22.6640625" customWidth="1"/>
    <col min="3" max="3" width="18.6640625" customWidth="1"/>
    <col min="4" max="4" width="16.6640625" style="15" customWidth="1"/>
    <col min="5" max="15" width="10.6640625" customWidth="1"/>
    <col min="16" max="16" width="10.6640625" style="157" customWidth="1"/>
    <col min="17" max="19" width="10.6640625" customWidth="1"/>
    <col min="20" max="20" width="15.6640625" customWidth="1"/>
  </cols>
  <sheetData>
    <row r="1" spans="1:20" ht="36" customHeight="1" thickBot="1" x14ac:dyDescent="0.35">
      <c r="A1" s="189" t="s">
        <v>56</v>
      </c>
      <c r="B1" s="190"/>
      <c r="C1" s="190"/>
      <c r="D1" s="190"/>
      <c r="E1" s="198"/>
      <c r="F1" s="199"/>
      <c r="G1" s="199"/>
      <c r="H1" s="199"/>
      <c r="I1" s="199"/>
      <c r="J1" s="199"/>
      <c r="K1" s="199"/>
      <c r="L1" s="199"/>
      <c r="M1" s="199"/>
      <c r="N1" s="199"/>
      <c r="O1" s="199"/>
      <c r="P1" s="199"/>
      <c r="Q1" s="199"/>
      <c r="R1" s="199"/>
      <c r="S1" s="200"/>
      <c r="T1" s="16" t="s">
        <v>19</v>
      </c>
    </row>
    <row r="2" spans="1:20" ht="15.75" customHeight="1" thickBot="1" x14ac:dyDescent="0.35">
      <c r="A2" s="203" t="s">
        <v>2</v>
      </c>
      <c r="B2" s="182" t="s">
        <v>59</v>
      </c>
      <c r="C2" s="182"/>
      <c r="D2" s="183"/>
      <c r="E2" s="164" t="s">
        <v>21</v>
      </c>
      <c r="F2" s="165"/>
      <c r="G2" s="165"/>
      <c r="H2" s="165"/>
      <c r="I2" s="165"/>
      <c r="J2" s="165"/>
      <c r="K2" s="165"/>
      <c r="L2" s="166"/>
      <c r="M2" s="179" t="s">
        <v>223</v>
      </c>
      <c r="N2" s="180"/>
      <c r="O2" s="180"/>
      <c r="P2" s="180"/>
      <c r="Q2" s="180"/>
      <c r="R2" s="181"/>
      <c r="S2" s="12" t="s">
        <v>4</v>
      </c>
      <c r="T2" s="170" t="s">
        <v>5</v>
      </c>
    </row>
    <row r="3" spans="1:20" ht="18" customHeight="1" thickBot="1" x14ac:dyDescent="0.35">
      <c r="A3" s="204"/>
      <c r="B3" s="184" t="s">
        <v>60</v>
      </c>
      <c r="C3" s="185"/>
      <c r="D3" s="186"/>
      <c r="E3" s="167" t="s">
        <v>221</v>
      </c>
      <c r="F3" s="168"/>
      <c r="G3" s="168"/>
      <c r="H3" s="168"/>
      <c r="I3" s="168"/>
      <c r="J3" s="168"/>
      <c r="K3" s="168"/>
      <c r="L3" s="169"/>
      <c r="M3" s="195" t="s">
        <v>222</v>
      </c>
      <c r="N3" s="196"/>
      <c r="O3" s="196"/>
      <c r="P3" s="196"/>
      <c r="Q3" s="196"/>
      <c r="R3" s="197"/>
      <c r="S3" s="28" t="s">
        <v>224</v>
      </c>
      <c r="T3" s="170"/>
    </row>
    <row r="4" spans="1:20" ht="56.25" customHeight="1" thickBot="1" x14ac:dyDescent="0.35">
      <c r="A4" s="204"/>
      <c r="B4" s="185"/>
      <c r="C4" s="185"/>
      <c r="D4" s="186"/>
      <c r="E4" s="172" t="s">
        <v>44</v>
      </c>
      <c r="F4" s="171" t="s">
        <v>45</v>
      </c>
      <c r="G4" s="171" t="s">
        <v>46</v>
      </c>
      <c r="H4" s="171" t="s">
        <v>48</v>
      </c>
      <c r="I4" s="171" t="s">
        <v>47</v>
      </c>
      <c r="J4" s="171" t="s">
        <v>49</v>
      </c>
      <c r="K4" s="171" t="s">
        <v>77</v>
      </c>
      <c r="L4" s="193" t="s">
        <v>78</v>
      </c>
      <c r="M4" s="194" t="s">
        <v>6</v>
      </c>
      <c r="N4" s="175" t="s">
        <v>41</v>
      </c>
      <c r="O4" s="175" t="s">
        <v>7</v>
      </c>
      <c r="P4" s="175" t="s">
        <v>248</v>
      </c>
      <c r="Q4" s="175" t="s">
        <v>249</v>
      </c>
      <c r="R4" s="177" t="s">
        <v>42</v>
      </c>
      <c r="S4" s="201" t="s">
        <v>225</v>
      </c>
      <c r="T4" s="170"/>
    </row>
    <row r="5" spans="1:20" ht="38.25" customHeight="1" thickBot="1" x14ac:dyDescent="0.35">
      <c r="A5" s="205"/>
      <c r="B5" s="187"/>
      <c r="C5" s="187"/>
      <c r="D5" s="188"/>
      <c r="E5" s="173"/>
      <c r="F5" s="174"/>
      <c r="G5" s="174"/>
      <c r="H5" s="171"/>
      <c r="I5" s="171"/>
      <c r="J5" s="171"/>
      <c r="K5" s="171"/>
      <c r="L5" s="193"/>
      <c r="M5" s="194"/>
      <c r="N5" s="175"/>
      <c r="O5" s="176"/>
      <c r="P5" s="175"/>
      <c r="Q5" s="175"/>
      <c r="R5" s="178"/>
      <c r="S5" s="202"/>
      <c r="T5" s="170"/>
    </row>
    <row r="6" spans="1:20" ht="26.25" customHeight="1" thickBot="1" x14ac:dyDescent="0.35">
      <c r="A6" s="191" t="s">
        <v>58</v>
      </c>
      <c r="B6" s="192"/>
      <c r="C6" s="192"/>
      <c r="D6" s="192"/>
      <c r="E6" s="21">
        <v>22.15</v>
      </c>
      <c r="F6" s="6">
        <v>20.100000000000001</v>
      </c>
      <c r="G6" s="6">
        <v>72.099999999999994</v>
      </c>
      <c r="H6" s="6">
        <v>8.1</v>
      </c>
      <c r="I6" s="6">
        <v>9.15</v>
      </c>
      <c r="J6" s="6">
        <v>24.55</v>
      </c>
      <c r="K6" s="6">
        <v>24.95</v>
      </c>
      <c r="L6" s="24">
        <v>50</v>
      </c>
      <c r="M6" s="32">
        <v>9.4499999999999993</v>
      </c>
      <c r="N6" s="6">
        <v>37.5</v>
      </c>
      <c r="O6" s="6">
        <v>11</v>
      </c>
      <c r="P6" s="6">
        <v>8</v>
      </c>
      <c r="Q6" s="6">
        <v>11.75</v>
      </c>
      <c r="R6" s="33">
        <v>2.7</v>
      </c>
      <c r="S6" s="29">
        <v>25.95</v>
      </c>
      <c r="T6" s="1" t="s">
        <v>2</v>
      </c>
    </row>
    <row r="7" spans="1:20" ht="36" customHeight="1" thickBot="1" x14ac:dyDescent="0.35">
      <c r="A7" s="5" t="s">
        <v>27</v>
      </c>
      <c r="B7" s="5" t="s">
        <v>28</v>
      </c>
      <c r="C7" s="18" t="s">
        <v>54</v>
      </c>
      <c r="D7" s="19" t="s">
        <v>55</v>
      </c>
      <c r="E7" s="22" t="s">
        <v>10</v>
      </c>
      <c r="F7" s="2" t="s">
        <v>10</v>
      </c>
      <c r="G7" s="2" t="s">
        <v>10</v>
      </c>
      <c r="H7" s="2" t="s">
        <v>11</v>
      </c>
      <c r="I7" s="2" t="s">
        <v>12</v>
      </c>
      <c r="J7" s="2" t="s">
        <v>13</v>
      </c>
      <c r="K7" s="2" t="s">
        <v>50</v>
      </c>
      <c r="L7" s="25" t="s">
        <v>51</v>
      </c>
      <c r="M7" s="34" t="s">
        <v>11</v>
      </c>
      <c r="N7" s="2" t="s">
        <v>14</v>
      </c>
      <c r="O7" s="2" t="s">
        <v>11</v>
      </c>
      <c r="P7" s="2" t="s">
        <v>243</v>
      </c>
      <c r="Q7" s="2" t="s">
        <v>11</v>
      </c>
      <c r="R7" s="35" t="s">
        <v>15</v>
      </c>
      <c r="S7" s="30" t="s">
        <v>16</v>
      </c>
      <c r="T7" s="3" t="s">
        <v>17</v>
      </c>
    </row>
    <row r="8" spans="1:20" ht="43.5" customHeight="1" thickBot="1" x14ac:dyDescent="0.35">
      <c r="A8" s="8"/>
      <c r="B8" s="8"/>
      <c r="C8" s="8"/>
      <c r="D8" s="20"/>
      <c r="E8" s="40"/>
      <c r="F8" s="41"/>
      <c r="G8" s="41"/>
      <c r="H8" s="41"/>
      <c r="I8" s="41"/>
      <c r="J8" s="41"/>
      <c r="K8" s="41"/>
      <c r="L8" s="42"/>
      <c r="M8" s="43"/>
      <c r="N8" s="41"/>
      <c r="O8" s="41"/>
      <c r="P8" s="41"/>
      <c r="Q8" s="41"/>
      <c r="R8" s="44"/>
      <c r="S8" s="45"/>
      <c r="T8" s="10">
        <f>SUM(E$6*E8+F$6*F8+G$6*G8+H$6*H8+I$6*I8+J$6*J8+K$6*K8+L$6*L8+M$6*M8+N$6*N8+O$6*O8+Q$6*Q8+R$6*R8+S$6*S8+P$6*P8)</f>
        <v>0</v>
      </c>
    </row>
    <row r="9" spans="1:20" ht="43.5" customHeight="1" thickBot="1" x14ac:dyDescent="0.35">
      <c r="A9" s="8"/>
      <c r="B9" s="8"/>
      <c r="C9" s="8"/>
      <c r="D9" s="20"/>
      <c r="E9" s="40"/>
      <c r="F9" s="41"/>
      <c r="G9" s="41"/>
      <c r="H9" s="41"/>
      <c r="I9" s="41"/>
      <c r="J9" s="41"/>
      <c r="K9" s="41"/>
      <c r="L9" s="42"/>
      <c r="M9" s="43"/>
      <c r="N9" s="41"/>
      <c r="O9" s="41"/>
      <c r="P9" s="41"/>
      <c r="Q9" s="41"/>
      <c r="R9" s="44"/>
      <c r="S9" s="45"/>
      <c r="T9" s="10">
        <f t="shared" ref="T9:T22" si="0">SUM(E$6*E9+F$6*F9+G$6*G9+H$6*H9+I$6*I9+J$6*J9+K$6*K9+L$6*L9+M$6*M9+N$6*N9+O$6*O9+Q$6*Q9+R$6*R9+S$6*S9+P$6*P9)</f>
        <v>0</v>
      </c>
    </row>
    <row r="10" spans="1:20" ht="43.5" customHeight="1" thickBot="1" x14ac:dyDescent="0.35">
      <c r="A10" s="8"/>
      <c r="B10" s="8"/>
      <c r="C10" s="100"/>
      <c r="D10" s="20"/>
      <c r="E10" s="40"/>
      <c r="F10" s="41"/>
      <c r="G10" s="41"/>
      <c r="H10" s="41"/>
      <c r="I10" s="41"/>
      <c r="J10" s="41"/>
      <c r="K10" s="41"/>
      <c r="L10" s="42"/>
      <c r="M10" s="43"/>
      <c r="N10" s="41"/>
      <c r="O10" s="41"/>
      <c r="P10" s="41"/>
      <c r="Q10" s="41"/>
      <c r="R10" s="44"/>
      <c r="S10" s="45"/>
      <c r="T10" s="10">
        <f t="shared" si="0"/>
        <v>0</v>
      </c>
    </row>
    <row r="11" spans="1:20" ht="43.5" customHeight="1" thickBot="1" x14ac:dyDescent="0.35">
      <c r="A11" s="8"/>
      <c r="B11" s="8"/>
      <c r="C11" s="8"/>
      <c r="D11" s="20"/>
      <c r="E11" s="40"/>
      <c r="F11" s="41"/>
      <c r="G11" s="41"/>
      <c r="H11" s="41"/>
      <c r="I11" s="41"/>
      <c r="J11" s="41"/>
      <c r="K11" s="41"/>
      <c r="L11" s="42"/>
      <c r="M11" s="43"/>
      <c r="N11" s="41"/>
      <c r="O11" s="41"/>
      <c r="P11" s="41"/>
      <c r="Q11" s="41"/>
      <c r="R11" s="44"/>
      <c r="S11" s="45"/>
      <c r="T11" s="10">
        <f t="shared" si="0"/>
        <v>0</v>
      </c>
    </row>
    <row r="12" spans="1:20" ht="43.5" customHeight="1" thickBot="1" x14ac:dyDescent="0.35">
      <c r="A12" s="8"/>
      <c r="B12" s="8"/>
      <c r="C12" s="8"/>
      <c r="D12" s="20"/>
      <c r="E12" s="40"/>
      <c r="F12" s="41"/>
      <c r="G12" s="41"/>
      <c r="H12" s="41"/>
      <c r="I12" s="41"/>
      <c r="J12" s="41"/>
      <c r="K12" s="41"/>
      <c r="L12" s="42"/>
      <c r="M12" s="43"/>
      <c r="N12" s="41"/>
      <c r="O12" s="41"/>
      <c r="P12" s="41"/>
      <c r="Q12" s="41"/>
      <c r="R12" s="44"/>
      <c r="S12" s="45"/>
      <c r="T12" s="10">
        <f t="shared" si="0"/>
        <v>0</v>
      </c>
    </row>
    <row r="13" spans="1:20" ht="43.5" customHeight="1" thickBot="1" x14ac:dyDescent="0.35">
      <c r="A13" s="8"/>
      <c r="B13" s="8"/>
      <c r="C13" s="8"/>
      <c r="D13" s="20"/>
      <c r="E13" s="40"/>
      <c r="F13" s="41"/>
      <c r="G13" s="41"/>
      <c r="H13" s="41"/>
      <c r="I13" s="41"/>
      <c r="J13" s="41"/>
      <c r="K13" s="41"/>
      <c r="L13" s="42"/>
      <c r="M13" s="43"/>
      <c r="N13" s="41"/>
      <c r="O13" s="41"/>
      <c r="P13" s="41"/>
      <c r="Q13" s="41"/>
      <c r="R13" s="44"/>
      <c r="S13" s="45"/>
      <c r="T13" s="10">
        <f t="shared" si="0"/>
        <v>0</v>
      </c>
    </row>
    <row r="14" spans="1:20" ht="43.5" customHeight="1" thickBot="1" x14ac:dyDescent="0.35">
      <c r="A14" s="8"/>
      <c r="B14" s="8"/>
      <c r="C14" s="100"/>
      <c r="D14" s="20"/>
      <c r="E14" s="40"/>
      <c r="F14" s="41"/>
      <c r="G14" s="41"/>
      <c r="H14" s="41"/>
      <c r="I14" s="41"/>
      <c r="J14" s="41"/>
      <c r="K14" s="41"/>
      <c r="L14" s="42"/>
      <c r="M14" s="43"/>
      <c r="N14" s="41"/>
      <c r="O14" s="41"/>
      <c r="P14" s="41"/>
      <c r="Q14" s="41"/>
      <c r="R14" s="44"/>
      <c r="S14" s="45"/>
      <c r="T14" s="10">
        <f t="shared" si="0"/>
        <v>0</v>
      </c>
    </row>
    <row r="15" spans="1:20" ht="43.5" customHeight="1" thickBot="1" x14ac:dyDescent="0.35">
      <c r="A15" s="8"/>
      <c r="B15" s="8"/>
      <c r="C15" s="8"/>
      <c r="D15" s="20"/>
      <c r="E15" s="40"/>
      <c r="F15" s="41"/>
      <c r="G15" s="41"/>
      <c r="H15" s="41"/>
      <c r="I15" s="41"/>
      <c r="J15" s="41"/>
      <c r="K15" s="41"/>
      <c r="L15" s="42"/>
      <c r="M15" s="43"/>
      <c r="N15" s="41"/>
      <c r="O15" s="41"/>
      <c r="P15" s="41"/>
      <c r="Q15" s="41"/>
      <c r="R15" s="44"/>
      <c r="S15" s="45"/>
      <c r="T15" s="10">
        <f t="shared" si="0"/>
        <v>0</v>
      </c>
    </row>
    <row r="16" spans="1:20" ht="43.5" customHeight="1" thickBot="1" x14ac:dyDescent="0.35">
      <c r="A16" s="8"/>
      <c r="B16" s="8"/>
      <c r="C16" s="8"/>
      <c r="D16" s="20"/>
      <c r="E16" s="40"/>
      <c r="F16" s="41"/>
      <c r="G16" s="41"/>
      <c r="H16" s="41"/>
      <c r="I16" s="41"/>
      <c r="J16" s="41"/>
      <c r="K16" s="41"/>
      <c r="L16" s="42"/>
      <c r="M16" s="43"/>
      <c r="N16" s="41"/>
      <c r="O16" s="41"/>
      <c r="P16" s="41"/>
      <c r="Q16" s="41"/>
      <c r="R16" s="44"/>
      <c r="S16" s="45"/>
      <c r="T16" s="10">
        <f t="shared" si="0"/>
        <v>0</v>
      </c>
    </row>
    <row r="17" spans="1:20" ht="43.5" customHeight="1" thickBot="1" x14ac:dyDescent="0.35">
      <c r="A17" s="8"/>
      <c r="B17" s="8"/>
      <c r="C17" s="8"/>
      <c r="D17" s="20"/>
      <c r="E17" s="40"/>
      <c r="F17" s="41"/>
      <c r="G17" s="41"/>
      <c r="H17" s="41"/>
      <c r="I17" s="41"/>
      <c r="J17" s="41"/>
      <c r="K17" s="41"/>
      <c r="L17" s="42"/>
      <c r="M17" s="43"/>
      <c r="N17" s="41"/>
      <c r="O17" s="41"/>
      <c r="P17" s="41"/>
      <c r="Q17" s="41"/>
      <c r="R17" s="44"/>
      <c r="S17" s="45"/>
      <c r="T17" s="10">
        <f t="shared" si="0"/>
        <v>0</v>
      </c>
    </row>
    <row r="18" spans="1:20" ht="43.5" customHeight="1" thickBot="1" x14ac:dyDescent="0.35">
      <c r="A18" s="8"/>
      <c r="B18" s="8"/>
      <c r="C18" s="8"/>
      <c r="D18" s="20"/>
      <c r="E18" s="40"/>
      <c r="F18" s="41"/>
      <c r="G18" s="41"/>
      <c r="H18" s="41"/>
      <c r="I18" s="41"/>
      <c r="J18" s="41"/>
      <c r="K18" s="41"/>
      <c r="L18" s="42"/>
      <c r="M18" s="43"/>
      <c r="N18" s="41"/>
      <c r="O18" s="41"/>
      <c r="P18" s="41"/>
      <c r="Q18" s="41"/>
      <c r="R18" s="44"/>
      <c r="S18" s="45"/>
      <c r="T18" s="10">
        <f t="shared" si="0"/>
        <v>0</v>
      </c>
    </row>
    <row r="19" spans="1:20" ht="43.5" customHeight="1" thickBot="1" x14ac:dyDescent="0.35">
      <c r="A19" s="8"/>
      <c r="B19" s="8"/>
      <c r="C19" s="100"/>
      <c r="D19" s="20"/>
      <c r="E19" s="40"/>
      <c r="F19" s="41"/>
      <c r="G19" s="41"/>
      <c r="H19" s="41"/>
      <c r="I19" s="41"/>
      <c r="J19" s="41"/>
      <c r="K19" s="41"/>
      <c r="L19" s="42"/>
      <c r="M19" s="43"/>
      <c r="N19" s="41"/>
      <c r="O19" s="41"/>
      <c r="P19" s="41"/>
      <c r="Q19" s="41"/>
      <c r="R19" s="44"/>
      <c r="S19" s="45"/>
      <c r="T19" s="10">
        <f t="shared" si="0"/>
        <v>0</v>
      </c>
    </row>
    <row r="20" spans="1:20" ht="43.5" customHeight="1" thickBot="1" x14ac:dyDescent="0.35">
      <c r="A20" s="8"/>
      <c r="B20" s="8"/>
      <c r="C20" s="8"/>
      <c r="D20" s="20"/>
      <c r="E20" s="40"/>
      <c r="F20" s="41"/>
      <c r="G20" s="41"/>
      <c r="H20" s="41"/>
      <c r="I20" s="41"/>
      <c r="J20" s="41"/>
      <c r="K20" s="41"/>
      <c r="L20" s="42"/>
      <c r="M20" s="43"/>
      <c r="N20" s="41"/>
      <c r="O20" s="41"/>
      <c r="P20" s="41"/>
      <c r="Q20" s="41"/>
      <c r="R20" s="44"/>
      <c r="S20" s="45"/>
      <c r="T20" s="10">
        <f t="shared" si="0"/>
        <v>0</v>
      </c>
    </row>
    <row r="21" spans="1:20" ht="43.5" customHeight="1" thickBot="1" x14ac:dyDescent="0.35">
      <c r="A21" s="8"/>
      <c r="B21" s="8"/>
      <c r="C21" s="8"/>
      <c r="D21" s="20"/>
      <c r="E21" s="40"/>
      <c r="F21" s="41"/>
      <c r="G21" s="41"/>
      <c r="H21" s="41"/>
      <c r="I21" s="41"/>
      <c r="J21" s="41"/>
      <c r="K21" s="41"/>
      <c r="L21" s="42"/>
      <c r="M21" s="43"/>
      <c r="N21" s="41"/>
      <c r="O21" s="41"/>
      <c r="P21" s="41"/>
      <c r="Q21" s="41"/>
      <c r="R21" s="44"/>
      <c r="S21" s="45"/>
      <c r="T21" s="10">
        <f t="shared" si="0"/>
        <v>0</v>
      </c>
    </row>
    <row r="22" spans="1:20" ht="43.5" customHeight="1" thickBot="1" x14ac:dyDescent="0.35">
      <c r="A22" s="8"/>
      <c r="B22" s="8"/>
      <c r="C22" s="8"/>
      <c r="D22" s="20"/>
      <c r="E22" s="40"/>
      <c r="F22" s="41"/>
      <c r="G22" s="41"/>
      <c r="H22" s="41"/>
      <c r="I22" s="41"/>
      <c r="J22" s="41"/>
      <c r="K22" s="41"/>
      <c r="L22" s="42"/>
      <c r="M22" s="43"/>
      <c r="N22" s="41"/>
      <c r="O22" s="41"/>
      <c r="P22" s="41"/>
      <c r="Q22" s="41"/>
      <c r="R22" s="44"/>
      <c r="S22" s="45"/>
      <c r="T22" s="10">
        <f t="shared" si="0"/>
        <v>0</v>
      </c>
    </row>
    <row r="23" spans="1:20" ht="42.75" customHeight="1" thickBot="1" x14ac:dyDescent="0.35">
      <c r="A23" s="160" t="s">
        <v>18</v>
      </c>
      <c r="B23" s="161"/>
      <c r="C23" s="161"/>
      <c r="D23" s="162"/>
      <c r="E23" s="23">
        <f t="shared" ref="E23:T23" si="1">SUM(E8:E22)</f>
        <v>0</v>
      </c>
      <c r="F23" s="4">
        <f t="shared" si="1"/>
        <v>0</v>
      </c>
      <c r="G23" s="4">
        <f t="shared" si="1"/>
        <v>0</v>
      </c>
      <c r="H23" s="4">
        <f t="shared" si="1"/>
        <v>0</v>
      </c>
      <c r="I23" s="4">
        <f t="shared" si="1"/>
        <v>0</v>
      </c>
      <c r="J23" s="4">
        <f t="shared" si="1"/>
        <v>0</v>
      </c>
      <c r="K23" s="4">
        <f t="shared" si="1"/>
        <v>0</v>
      </c>
      <c r="L23" s="27">
        <f t="shared" si="1"/>
        <v>0</v>
      </c>
      <c r="M23" s="37">
        <f t="shared" si="1"/>
        <v>0</v>
      </c>
      <c r="N23" s="4">
        <f t="shared" si="1"/>
        <v>0</v>
      </c>
      <c r="O23" s="4">
        <f t="shared" si="1"/>
        <v>0</v>
      </c>
      <c r="P23" s="4">
        <f t="shared" si="1"/>
        <v>0</v>
      </c>
      <c r="Q23" s="4">
        <f t="shared" si="1"/>
        <v>0</v>
      </c>
      <c r="R23" s="38">
        <f t="shared" si="1"/>
        <v>0</v>
      </c>
      <c r="S23" s="31">
        <f t="shared" si="1"/>
        <v>0</v>
      </c>
      <c r="T23" s="10">
        <f t="shared" si="1"/>
        <v>0</v>
      </c>
    </row>
    <row r="24" spans="1:20" s="65" customFormat="1" ht="41.25" customHeight="1" x14ac:dyDescent="0.4">
      <c r="A24" s="206" t="s">
        <v>66</v>
      </c>
      <c r="B24" s="206"/>
      <c r="C24" s="206"/>
      <c r="D24" s="206"/>
      <c r="E24" s="206"/>
      <c r="F24" s="206"/>
      <c r="G24" s="206"/>
      <c r="H24" s="206"/>
      <c r="I24" s="206"/>
      <c r="J24" s="206"/>
      <c r="K24" s="206"/>
      <c r="L24" s="206"/>
      <c r="M24" s="206"/>
      <c r="N24" s="206"/>
      <c r="O24" s="206"/>
      <c r="P24" s="206"/>
      <c r="Q24" s="206"/>
      <c r="R24" s="206"/>
      <c r="S24" s="206"/>
      <c r="T24" s="206"/>
    </row>
  </sheetData>
  <protectedRanges>
    <protectedRange sqref="A1:D1 T1" name="Bereich2"/>
    <protectedRange sqref="A8:R9 A15:R18 A14:B14 D14:R14 A20:R22 A19:B19 E19:R19 A11:R13 A10:B10 D10:R10" name="Bereich1"/>
    <protectedRange sqref="S8:S22" name="Bereich1_1"/>
    <protectedRange sqref="C14" name="Bereich1_2"/>
    <protectedRange sqref="C19" name="Bereich1_2_1"/>
    <protectedRange sqref="D19" name="Bereich1_2_2"/>
    <protectedRange sqref="C10" name="Bereich1_2_3"/>
    <protectedRange sqref="E1:R1" name="Bereich2_2"/>
    <protectedRange sqref="S1" name="Bereich2_1_1"/>
  </protectedRanges>
  <mergeCells count="28">
    <mergeCell ref="J4:J5"/>
    <mergeCell ref="A1:D1"/>
    <mergeCell ref="E1:S1"/>
    <mergeCell ref="A2:A5"/>
    <mergeCell ref="B2:D2"/>
    <mergeCell ref="E2:L2"/>
    <mergeCell ref="M2:R2"/>
    <mergeCell ref="K4:K5"/>
    <mergeCell ref="L4:L5"/>
    <mergeCell ref="M4:M5"/>
    <mergeCell ref="N4:N5"/>
    <mergeCell ref="P4:P5"/>
    <mergeCell ref="A24:T24"/>
    <mergeCell ref="O4:O5"/>
    <mergeCell ref="Q4:Q5"/>
    <mergeCell ref="R4:R5"/>
    <mergeCell ref="S4:S5"/>
    <mergeCell ref="A6:D6"/>
    <mergeCell ref="A23:D23"/>
    <mergeCell ref="T2:T5"/>
    <mergeCell ref="B3:D5"/>
    <mergeCell ref="E3:L3"/>
    <mergeCell ref="M3:R3"/>
    <mergeCell ref="E4:E5"/>
    <mergeCell ref="F4:F5"/>
    <mergeCell ref="G4:G5"/>
    <mergeCell ref="H4:H5"/>
    <mergeCell ref="I4:I5"/>
  </mergeCells>
  <pageMargins left="0.70866141732283472" right="0.70866141732283472" top="0.78740157480314965" bottom="0.78740157480314965" header="0.31496062992125984" footer="0.31496062992125984"/>
  <pageSetup paperSize="9" scale="49" orientation="landscape" r:id="rId1"/>
  <headerFooter>
    <oddHeader>&amp;C&amp;"-,Fett"&amp;20&amp;EBestellliste Varroose-Tierarzneimittel 2025</oddHead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K29"/>
  <sheetViews>
    <sheetView workbookViewId="0">
      <selection sqref="A1:H1"/>
    </sheetView>
  </sheetViews>
  <sheetFormatPr baseColWidth="10" defaultColWidth="11.44140625" defaultRowHeight="14.4" x14ac:dyDescent="0.3"/>
  <cols>
    <col min="1" max="1" width="8.88671875" style="110" customWidth="1"/>
    <col min="2" max="2" width="8.6640625" style="110" customWidth="1"/>
    <col min="3" max="3" width="0.5546875" style="110" customWidth="1"/>
    <col min="4" max="4" width="45.33203125" style="110" customWidth="1"/>
    <col min="5" max="5" width="1.88671875" style="110" customWidth="1"/>
    <col min="6" max="6" width="10.109375" style="112" customWidth="1"/>
    <col min="7" max="7" width="16.6640625" style="110" customWidth="1"/>
    <col min="8" max="8" width="16.88671875" style="110" customWidth="1"/>
    <col min="9" max="16384" width="11.44140625" style="110"/>
  </cols>
  <sheetData>
    <row r="1" spans="1:8" ht="16.8" x14ac:dyDescent="0.3">
      <c r="A1" s="240" t="s">
        <v>235</v>
      </c>
      <c r="B1" s="240"/>
      <c r="C1" s="240"/>
      <c r="D1" s="240"/>
      <c r="E1" s="240"/>
      <c r="F1" s="240"/>
      <c r="G1" s="240"/>
      <c r="H1" s="240"/>
    </row>
    <row r="2" spans="1:8" x14ac:dyDescent="0.3">
      <c r="A2" s="114"/>
      <c r="B2" s="114"/>
    </row>
    <row r="3" spans="1:8" x14ac:dyDescent="0.3">
      <c r="A3" s="114"/>
      <c r="B3" s="114"/>
    </row>
    <row r="4" spans="1:8" ht="22.5" customHeight="1" x14ac:dyDescent="0.3">
      <c r="C4" s="109" t="s">
        <v>102</v>
      </c>
      <c r="D4" s="109"/>
      <c r="F4" s="241" t="s">
        <v>103</v>
      </c>
      <c r="G4" s="241"/>
      <c r="H4" s="241"/>
    </row>
    <row r="5" spans="1:8" ht="18" customHeight="1" x14ac:dyDescent="0.3">
      <c r="A5" s="239" t="s">
        <v>104</v>
      </c>
      <c r="B5" s="239"/>
      <c r="C5" s="242" t="s">
        <v>105</v>
      </c>
      <c r="D5" s="242"/>
      <c r="E5" s="111"/>
      <c r="F5" s="242" t="s">
        <v>180</v>
      </c>
      <c r="G5" s="242"/>
      <c r="H5" s="242"/>
    </row>
    <row r="6" spans="1:8" ht="12" customHeight="1" x14ac:dyDescent="0.3">
      <c r="F6" s="239"/>
      <c r="G6" s="239"/>
      <c r="H6" s="239"/>
    </row>
    <row r="7" spans="1:8" ht="18" customHeight="1" x14ac:dyDescent="0.3">
      <c r="A7" s="239" t="s">
        <v>107</v>
      </c>
      <c r="B7" s="239"/>
      <c r="C7" s="242" t="s">
        <v>108</v>
      </c>
      <c r="D7" s="242"/>
      <c r="E7" s="111"/>
      <c r="F7" s="242" t="s">
        <v>97</v>
      </c>
      <c r="G7" s="242"/>
      <c r="H7" s="242"/>
    </row>
    <row r="8" spans="1:8" ht="12" customHeight="1" x14ac:dyDescent="0.3">
      <c r="F8" s="239"/>
      <c r="G8" s="239"/>
      <c r="H8" s="239"/>
    </row>
    <row r="9" spans="1:8" ht="18" customHeight="1" x14ac:dyDescent="0.3">
      <c r="A9" s="239" t="s">
        <v>110</v>
      </c>
      <c r="B9" s="239"/>
      <c r="C9" s="242" t="s">
        <v>111</v>
      </c>
      <c r="D9" s="242"/>
      <c r="E9" s="111"/>
      <c r="F9" s="242" t="s">
        <v>156</v>
      </c>
      <c r="G9" s="242"/>
      <c r="H9" s="242"/>
    </row>
    <row r="10" spans="1:8" ht="12" customHeight="1" x14ac:dyDescent="0.3">
      <c r="F10" s="239"/>
      <c r="G10" s="239"/>
      <c r="H10" s="239"/>
    </row>
    <row r="11" spans="1:8" ht="18" customHeight="1" x14ac:dyDescent="0.3">
      <c r="A11" s="239" t="s">
        <v>113</v>
      </c>
      <c r="B11" s="239"/>
      <c r="C11" s="242" t="s">
        <v>114</v>
      </c>
      <c r="D11" s="242"/>
      <c r="E11" s="111"/>
      <c r="F11" s="242" t="s">
        <v>155</v>
      </c>
      <c r="G11" s="242"/>
      <c r="H11" s="242"/>
    </row>
    <row r="12" spans="1:8" ht="12" customHeight="1" x14ac:dyDescent="0.3">
      <c r="F12" s="239"/>
      <c r="G12" s="239"/>
      <c r="H12" s="239"/>
    </row>
    <row r="13" spans="1:8" ht="18" customHeight="1" x14ac:dyDescent="0.3">
      <c r="A13" s="239" t="s">
        <v>116</v>
      </c>
      <c r="B13" s="239"/>
      <c r="C13" s="242" t="s">
        <v>117</v>
      </c>
      <c r="D13" s="242"/>
      <c r="E13" s="111"/>
      <c r="F13" s="242" t="s">
        <v>154</v>
      </c>
      <c r="G13" s="242"/>
      <c r="H13" s="242"/>
    </row>
    <row r="14" spans="1:8" ht="12" customHeight="1" x14ac:dyDescent="0.3">
      <c r="F14" s="239"/>
      <c r="G14" s="239"/>
      <c r="H14" s="239"/>
    </row>
    <row r="15" spans="1:8" ht="18" customHeight="1" x14ac:dyDescent="0.3">
      <c r="A15" s="239" t="s">
        <v>119</v>
      </c>
      <c r="B15" s="239"/>
      <c r="C15" s="242" t="s">
        <v>120</v>
      </c>
      <c r="D15" s="242"/>
      <c r="E15" s="111"/>
      <c r="F15" s="257" t="s">
        <v>153</v>
      </c>
      <c r="G15" s="246"/>
      <c r="H15" s="246"/>
    </row>
    <row r="16" spans="1:8" ht="12" customHeight="1" x14ac:dyDescent="0.3">
      <c r="F16" s="239"/>
      <c r="G16" s="239"/>
      <c r="H16" s="239"/>
    </row>
    <row r="17" spans="1:11" s="154" customFormat="1" ht="18" customHeight="1" x14ac:dyDescent="0.3">
      <c r="A17" s="239" t="s">
        <v>121</v>
      </c>
      <c r="B17" s="239"/>
      <c r="C17" s="242"/>
      <c r="D17" s="242"/>
      <c r="E17" s="111"/>
      <c r="F17" s="247">
        <v>45757</v>
      </c>
      <c r="G17" s="242"/>
      <c r="H17" s="242"/>
    </row>
    <row r="18" spans="1:11" s="154" customFormat="1" x14ac:dyDescent="0.3"/>
    <row r="19" spans="1:11" s="116" customFormat="1" ht="18" customHeight="1" x14ac:dyDescent="0.25">
      <c r="A19" s="115" t="s">
        <v>239</v>
      </c>
      <c r="F19" s="258" t="s">
        <v>240</v>
      </c>
      <c r="G19" s="258"/>
      <c r="H19" s="258"/>
    </row>
    <row r="20" spans="1:11" s="154" customFormat="1" x14ac:dyDescent="0.3">
      <c r="F20" s="112"/>
    </row>
    <row r="21" spans="1:11" s="154" customFormat="1" ht="30.75" customHeight="1" x14ac:dyDescent="0.3">
      <c r="A21" s="118" t="s">
        <v>123</v>
      </c>
      <c r="B21" s="118"/>
      <c r="C21" s="112"/>
      <c r="D21" s="119" t="s">
        <v>68</v>
      </c>
      <c r="E21" s="243" t="s">
        <v>125</v>
      </c>
      <c r="F21" s="244"/>
      <c r="G21" s="120" t="s">
        <v>126</v>
      </c>
      <c r="H21" s="119" t="s">
        <v>127</v>
      </c>
    </row>
    <row r="22" spans="1:11" s="154" customFormat="1" ht="28.2" x14ac:dyDescent="0.3">
      <c r="A22" s="139">
        <v>0</v>
      </c>
      <c r="B22" s="140" t="s">
        <v>11</v>
      </c>
      <c r="C22" s="141"/>
      <c r="D22" s="142" t="s">
        <v>6</v>
      </c>
      <c r="E22" s="255"/>
      <c r="F22" s="256"/>
      <c r="G22" s="143">
        <v>9.4499999999999993</v>
      </c>
      <c r="H22" s="143">
        <f t="shared" ref="H22:H27" si="0">PRODUCT(A22,G22)</f>
        <v>0</v>
      </c>
    </row>
    <row r="23" spans="1:11" s="154" customFormat="1" ht="42" x14ac:dyDescent="0.3">
      <c r="A23" s="139">
        <v>0</v>
      </c>
      <c r="B23" s="140" t="s">
        <v>14</v>
      </c>
      <c r="C23" s="141"/>
      <c r="D23" s="142" t="s">
        <v>164</v>
      </c>
      <c r="E23" s="255"/>
      <c r="F23" s="256"/>
      <c r="G23" s="143">
        <v>37.5</v>
      </c>
      <c r="H23" s="143">
        <f t="shared" si="0"/>
        <v>0</v>
      </c>
    </row>
    <row r="24" spans="1:11" s="154" customFormat="1" ht="30" customHeight="1" x14ac:dyDescent="0.3">
      <c r="A24" s="139">
        <v>0</v>
      </c>
      <c r="B24" s="140" t="s">
        <v>11</v>
      </c>
      <c r="C24" s="141"/>
      <c r="D24" s="142" t="s">
        <v>162</v>
      </c>
      <c r="E24" s="255"/>
      <c r="F24" s="256"/>
      <c r="G24" s="143">
        <v>11.75</v>
      </c>
      <c r="H24" s="143">
        <f t="shared" si="0"/>
        <v>0</v>
      </c>
    </row>
    <row r="25" spans="1:11" s="154" customFormat="1" ht="30" customHeight="1" x14ac:dyDescent="0.3">
      <c r="A25" s="139">
        <v>0</v>
      </c>
      <c r="B25" s="140" t="s">
        <v>243</v>
      </c>
      <c r="C25" s="141"/>
      <c r="D25" s="142" t="s">
        <v>244</v>
      </c>
      <c r="E25" s="255"/>
      <c r="F25" s="256"/>
      <c r="G25" s="143">
        <v>8</v>
      </c>
      <c r="H25" s="143">
        <f t="shared" si="0"/>
        <v>0</v>
      </c>
    </row>
    <row r="26" spans="1:11" s="154" customFormat="1" ht="30" customHeight="1" x14ac:dyDescent="0.3">
      <c r="A26" s="139">
        <v>0</v>
      </c>
      <c r="B26" s="140" t="s">
        <v>11</v>
      </c>
      <c r="C26" s="141"/>
      <c r="D26" s="142" t="s">
        <v>245</v>
      </c>
      <c r="E26" s="259"/>
      <c r="F26" s="260"/>
      <c r="G26" s="143">
        <v>11.75</v>
      </c>
      <c r="H26" s="143">
        <f t="shared" si="0"/>
        <v>0</v>
      </c>
    </row>
    <row r="27" spans="1:11" s="154" customFormat="1" ht="30" customHeight="1" x14ac:dyDescent="0.3">
      <c r="A27" s="139">
        <v>0</v>
      </c>
      <c r="B27" s="140" t="s">
        <v>15</v>
      </c>
      <c r="C27" s="141"/>
      <c r="D27" s="142" t="s">
        <v>163</v>
      </c>
      <c r="E27" s="255"/>
      <c r="F27" s="256"/>
      <c r="G27" s="143">
        <v>2.7</v>
      </c>
      <c r="H27" s="143">
        <f t="shared" si="0"/>
        <v>0</v>
      </c>
    </row>
    <row r="28" spans="1:11" s="154" customFormat="1" ht="31.5" customHeight="1" x14ac:dyDescent="0.3">
      <c r="D28" s="144"/>
      <c r="E28" s="112"/>
      <c r="F28" s="112"/>
      <c r="G28" s="84" t="s">
        <v>148</v>
      </c>
      <c r="H28" s="129">
        <f>SUM(H22:H27)</f>
        <v>0</v>
      </c>
    </row>
    <row r="29" spans="1:11" s="154" customFormat="1" ht="82.5" customHeight="1" x14ac:dyDescent="0.3">
      <c r="A29" s="248" t="s">
        <v>242</v>
      </c>
      <c r="B29" s="248"/>
      <c r="C29" s="248"/>
      <c r="D29" s="248"/>
      <c r="E29" s="248"/>
      <c r="F29" s="248"/>
      <c r="G29" s="248"/>
      <c r="H29" s="248"/>
      <c r="I29" s="123"/>
      <c r="J29" s="123"/>
      <c r="K29" s="123"/>
    </row>
  </sheetData>
  <mergeCells count="38">
    <mergeCell ref="E27:F27"/>
    <mergeCell ref="E26:F26"/>
    <mergeCell ref="F19:H19"/>
    <mergeCell ref="E21:F21"/>
    <mergeCell ref="E22:F22"/>
    <mergeCell ref="E23:F23"/>
    <mergeCell ref="E24:F24"/>
    <mergeCell ref="E25:F25"/>
    <mergeCell ref="F17:H17"/>
    <mergeCell ref="F10:H10"/>
    <mergeCell ref="A11:B11"/>
    <mergeCell ref="C11:D11"/>
    <mergeCell ref="F11:H11"/>
    <mergeCell ref="F12:H12"/>
    <mergeCell ref="A13:B13"/>
    <mergeCell ref="C13:D13"/>
    <mergeCell ref="F13:H13"/>
    <mergeCell ref="F14:H14"/>
    <mergeCell ref="A15:B15"/>
    <mergeCell ref="C15:D15"/>
    <mergeCell ref="F15:H15"/>
    <mergeCell ref="F16:H16"/>
    <mergeCell ref="A29:H29"/>
    <mergeCell ref="F6:H6"/>
    <mergeCell ref="A1:H1"/>
    <mergeCell ref="F4:H4"/>
    <mergeCell ref="A5:B5"/>
    <mergeCell ref="C5:D5"/>
    <mergeCell ref="F5:H5"/>
    <mergeCell ref="A7:B7"/>
    <mergeCell ref="C7:D7"/>
    <mergeCell ref="F7:H7"/>
    <mergeCell ref="F8:H8"/>
    <mergeCell ref="A9:B9"/>
    <mergeCell ref="C9:D9"/>
    <mergeCell ref="F9:H9"/>
    <mergeCell ref="A17:B17"/>
    <mergeCell ref="C17:D17"/>
  </mergeCells>
  <hyperlinks>
    <hyperlink ref="F15" r:id="rId1" xr:uid="{00000000-0004-0000-1300-000000000000}"/>
  </hyperlinks>
  <printOptions horizontalCentered="1"/>
  <pageMargins left="0.70866141732283472" right="0.70866141732283472" top="0.59055118110236227" bottom="0.59055118110236227" header="0.31496062992125984" footer="0.31496062992125984"/>
  <pageSetup paperSize="9" scale="80"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T24"/>
  <sheetViews>
    <sheetView zoomScale="70" zoomScaleNormal="70" workbookViewId="0">
      <pane ySplit="7" topLeftCell="A8" activePane="bottomLeft" state="frozen"/>
      <selection activeCell="A8" sqref="A8"/>
      <selection pane="bottomLeft" activeCell="A8" sqref="A8"/>
    </sheetView>
  </sheetViews>
  <sheetFormatPr baseColWidth="10" defaultColWidth="11.44140625" defaultRowHeight="15.6" x14ac:dyDescent="0.3"/>
  <cols>
    <col min="1" max="2" width="22.6640625" customWidth="1"/>
    <col min="3" max="3" width="18.6640625" customWidth="1"/>
    <col min="4" max="4" width="16.6640625" style="15" customWidth="1"/>
    <col min="5" max="15" width="10.6640625" customWidth="1"/>
    <col min="16" max="16" width="10.6640625" style="157" customWidth="1"/>
    <col min="17" max="19" width="10.6640625" customWidth="1"/>
    <col min="20" max="20" width="15.6640625" customWidth="1"/>
  </cols>
  <sheetData>
    <row r="1" spans="1:20" ht="36" customHeight="1" thickBot="1" x14ac:dyDescent="0.35">
      <c r="A1" s="189" t="s">
        <v>56</v>
      </c>
      <c r="B1" s="190"/>
      <c r="C1" s="190"/>
      <c r="D1" s="190"/>
      <c r="E1" s="198"/>
      <c r="F1" s="199"/>
      <c r="G1" s="199"/>
      <c r="H1" s="199"/>
      <c r="I1" s="199"/>
      <c r="J1" s="199"/>
      <c r="K1" s="199"/>
      <c r="L1" s="199"/>
      <c r="M1" s="199"/>
      <c r="N1" s="199"/>
      <c r="O1" s="199"/>
      <c r="P1" s="199"/>
      <c r="Q1" s="199"/>
      <c r="R1" s="199"/>
      <c r="S1" s="200"/>
      <c r="T1" s="16" t="s">
        <v>62</v>
      </c>
    </row>
    <row r="2" spans="1:20" ht="15.75" customHeight="1" thickBot="1" x14ac:dyDescent="0.35">
      <c r="A2" s="203" t="s">
        <v>2</v>
      </c>
      <c r="B2" s="182" t="s">
        <v>59</v>
      </c>
      <c r="C2" s="182"/>
      <c r="D2" s="183"/>
      <c r="E2" s="164" t="s">
        <v>21</v>
      </c>
      <c r="F2" s="165"/>
      <c r="G2" s="165"/>
      <c r="H2" s="165"/>
      <c r="I2" s="165"/>
      <c r="J2" s="165"/>
      <c r="K2" s="165"/>
      <c r="L2" s="166"/>
      <c r="M2" s="179" t="s">
        <v>223</v>
      </c>
      <c r="N2" s="180"/>
      <c r="O2" s="180"/>
      <c r="P2" s="180"/>
      <c r="Q2" s="180"/>
      <c r="R2" s="181"/>
      <c r="S2" s="12" t="s">
        <v>4</v>
      </c>
      <c r="T2" s="170" t="s">
        <v>5</v>
      </c>
    </row>
    <row r="3" spans="1:20" ht="18" customHeight="1" thickBot="1" x14ac:dyDescent="0.35">
      <c r="A3" s="204"/>
      <c r="B3" s="184" t="s">
        <v>60</v>
      </c>
      <c r="C3" s="185"/>
      <c r="D3" s="186"/>
      <c r="E3" s="167" t="s">
        <v>221</v>
      </c>
      <c r="F3" s="168"/>
      <c r="G3" s="168"/>
      <c r="H3" s="168"/>
      <c r="I3" s="168"/>
      <c r="J3" s="168"/>
      <c r="K3" s="168"/>
      <c r="L3" s="169"/>
      <c r="M3" s="195" t="s">
        <v>222</v>
      </c>
      <c r="N3" s="196"/>
      <c r="O3" s="196"/>
      <c r="P3" s="196"/>
      <c r="Q3" s="196"/>
      <c r="R3" s="197"/>
      <c r="S3" s="28" t="s">
        <v>224</v>
      </c>
      <c r="T3" s="170"/>
    </row>
    <row r="4" spans="1:20" ht="56.25" customHeight="1" thickBot="1" x14ac:dyDescent="0.35">
      <c r="A4" s="204"/>
      <c r="B4" s="185"/>
      <c r="C4" s="185"/>
      <c r="D4" s="186"/>
      <c r="E4" s="172" t="s">
        <v>44</v>
      </c>
      <c r="F4" s="171" t="s">
        <v>45</v>
      </c>
      <c r="G4" s="171" t="s">
        <v>46</v>
      </c>
      <c r="H4" s="171" t="s">
        <v>48</v>
      </c>
      <c r="I4" s="171" t="s">
        <v>47</v>
      </c>
      <c r="J4" s="171" t="s">
        <v>49</v>
      </c>
      <c r="K4" s="171" t="s">
        <v>77</v>
      </c>
      <c r="L4" s="193" t="s">
        <v>78</v>
      </c>
      <c r="M4" s="194" t="s">
        <v>6</v>
      </c>
      <c r="N4" s="175" t="s">
        <v>41</v>
      </c>
      <c r="O4" s="175" t="s">
        <v>7</v>
      </c>
      <c r="P4" s="175" t="s">
        <v>248</v>
      </c>
      <c r="Q4" s="175" t="s">
        <v>249</v>
      </c>
      <c r="R4" s="177" t="s">
        <v>42</v>
      </c>
      <c r="S4" s="201" t="s">
        <v>225</v>
      </c>
      <c r="T4" s="170"/>
    </row>
    <row r="5" spans="1:20" ht="38.25" customHeight="1" thickBot="1" x14ac:dyDescent="0.35">
      <c r="A5" s="205"/>
      <c r="B5" s="187"/>
      <c r="C5" s="187"/>
      <c r="D5" s="188"/>
      <c r="E5" s="173"/>
      <c r="F5" s="174"/>
      <c r="G5" s="174"/>
      <c r="H5" s="171"/>
      <c r="I5" s="171"/>
      <c r="J5" s="171"/>
      <c r="K5" s="171"/>
      <c r="L5" s="193"/>
      <c r="M5" s="194"/>
      <c r="N5" s="175"/>
      <c r="O5" s="176"/>
      <c r="P5" s="175"/>
      <c r="Q5" s="175"/>
      <c r="R5" s="178"/>
      <c r="S5" s="202"/>
      <c r="T5" s="170"/>
    </row>
    <row r="6" spans="1:20" ht="26.25" customHeight="1" thickBot="1" x14ac:dyDescent="0.35">
      <c r="A6" s="191" t="s">
        <v>58</v>
      </c>
      <c r="B6" s="192"/>
      <c r="C6" s="192"/>
      <c r="D6" s="192"/>
      <c r="E6" s="21">
        <v>22.15</v>
      </c>
      <c r="F6" s="6">
        <v>20.100000000000001</v>
      </c>
      <c r="G6" s="6">
        <v>72.099999999999994</v>
      </c>
      <c r="H6" s="6">
        <v>8.1</v>
      </c>
      <c r="I6" s="6">
        <v>9.15</v>
      </c>
      <c r="J6" s="6">
        <v>24.55</v>
      </c>
      <c r="K6" s="6">
        <v>24.95</v>
      </c>
      <c r="L6" s="24">
        <v>50</v>
      </c>
      <c r="M6" s="32">
        <v>9.4499999999999993</v>
      </c>
      <c r="N6" s="6">
        <v>37.5</v>
      </c>
      <c r="O6" s="6">
        <v>11</v>
      </c>
      <c r="P6" s="6">
        <v>8</v>
      </c>
      <c r="Q6" s="6">
        <v>11.75</v>
      </c>
      <c r="R6" s="33">
        <v>2.7</v>
      </c>
      <c r="S6" s="29">
        <v>25.95</v>
      </c>
      <c r="T6" s="1" t="s">
        <v>2</v>
      </c>
    </row>
    <row r="7" spans="1:20" ht="36" customHeight="1" thickBot="1" x14ac:dyDescent="0.35">
      <c r="A7" s="5" t="s">
        <v>27</v>
      </c>
      <c r="B7" s="5" t="s">
        <v>28</v>
      </c>
      <c r="C7" s="18" t="s">
        <v>54</v>
      </c>
      <c r="D7" s="19" t="s">
        <v>55</v>
      </c>
      <c r="E7" s="22" t="s">
        <v>10</v>
      </c>
      <c r="F7" s="2" t="s">
        <v>10</v>
      </c>
      <c r="G7" s="2" t="s">
        <v>10</v>
      </c>
      <c r="H7" s="2" t="s">
        <v>11</v>
      </c>
      <c r="I7" s="2" t="s">
        <v>12</v>
      </c>
      <c r="J7" s="2" t="s">
        <v>13</v>
      </c>
      <c r="K7" s="2" t="s">
        <v>50</v>
      </c>
      <c r="L7" s="25" t="s">
        <v>51</v>
      </c>
      <c r="M7" s="34" t="s">
        <v>11</v>
      </c>
      <c r="N7" s="2" t="s">
        <v>14</v>
      </c>
      <c r="O7" s="2" t="s">
        <v>11</v>
      </c>
      <c r="P7" s="2" t="s">
        <v>243</v>
      </c>
      <c r="Q7" s="2" t="s">
        <v>11</v>
      </c>
      <c r="R7" s="35" t="s">
        <v>15</v>
      </c>
      <c r="S7" s="30" t="s">
        <v>16</v>
      </c>
      <c r="T7" s="3" t="s">
        <v>17</v>
      </c>
    </row>
    <row r="8" spans="1:20" ht="43.5" customHeight="1" thickBot="1" x14ac:dyDescent="0.35">
      <c r="A8" s="8"/>
      <c r="B8" s="8"/>
      <c r="C8" s="8"/>
      <c r="D8" s="20"/>
      <c r="E8" s="40"/>
      <c r="F8" s="41"/>
      <c r="G8" s="41"/>
      <c r="H8" s="41"/>
      <c r="I8" s="41"/>
      <c r="J8" s="41"/>
      <c r="K8" s="41"/>
      <c r="L8" s="42"/>
      <c r="M8" s="43"/>
      <c r="N8" s="41"/>
      <c r="O8" s="41"/>
      <c r="P8" s="41"/>
      <c r="Q8" s="41"/>
      <c r="R8" s="44"/>
      <c r="S8" s="45"/>
      <c r="T8" s="10">
        <f>SUM(E$6*E8+F$6*F8+G$6*G8+H$6*H8+I$6*I8+J$6*J8+K$6*K8+L$6*L8+M$6*M8+N$6*N8+O$6*O8+Q$6*Q8+R$6*R8+S$6*S8+P$6*P8)</f>
        <v>0</v>
      </c>
    </row>
    <row r="9" spans="1:20" ht="43.5" customHeight="1" thickBot="1" x14ac:dyDescent="0.35">
      <c r="A9" s="8"/>
      <c r="B9" s="8"/>
      <c r="C9" s="8"/>
      <c r="D9" s="20"/>
      <c r="E9" s="40"/>
      <c r="F9" s="41"/>
      <c r="G9" s="41"/>
      <c r="H9" s="41"/>
      <c r="I9" s="41"/>
      <c r="J9" s="41"/>
      <c r="K9" s="41"/>
      <c r="L9" s="42"/>
      <c r="M9" s="43"/>
      <c r="N9" s="41"/>
      <c r="O9" s="41"/>
      <c r="P9" s="41"/>
      <c r="Q9" s="41"/>
      <c r="R9" s="44"/>
      <c r="S9" s="45"/>
      <c r="T9" s="10">
        <f t="shared" ref="T9:T22" si="0">SUM(E$6*E9+F$6*F9+G$6*G9+H$6*H9+I$6*I9+J$6*J9+K$6*K9+L$6*L9+M$6*M9+N$6*N9+O$6*O9+Q$6*Q9+R$6*R9+S$6*S9+P$6*P9)</f>
        <v>0</v>
      </c>
    </row>
    <row r="10" spans="1:20" ht="43.5" customHeight="1" thickBot="1" x14ac:dyDescent="0.35">
      <c r="A10" s="8"/>
      <c r="B10" s="8"/>
      <c r="C10" s="8"/>
      <c r="D10" s="20"/>
      <c r="E10" s="40"/>
      <c r="F10" s="41"/>
      <c r="G10" s="41"/>
      <c r="H10" s="41"/>
      <c r="I10" s="41"/>
      <c r="J10" s="41"/>
      <c r="K10" s="41"/>
      <c r="L10" s="42"/>
      <c r="M10" s="43"/>
      <c r="N10" s="41"/>
      <c r="O10" s="41"/>
      <c r="P10" s="41"/>
      <c r="Q10" s="41"/>
      <c r="R10" s="44"/>
      <c r="S10" s="45"/>
      <c r="T10" s="10">
        <f t="shared" si="0"/>
        <v>0</v>
      </c>
    </row>
    <row r="11" spans="1:20" ht="43.5" customHeight="1" thickBot="1" x14ac:dyDescent="0.35">
      <c r="A11" s="8"/>
      <c r="B11" s="8"/>
      <c r="C11" s="8"/>
      <c r="D11" s="20"/>
      <c r="E11" s="40"/>
      <c r="F11" s="41"/>
      <c r="G11" s="41"/>
      <c r="H11" s="41"/>
      <c r="I11" s="41"/>
      <c r="J11" s="41"/>
      <c r="K11" s="41"/>
      <c r="L11" s="42"/>
      <c r="M11" s="43"/>
      <c r="N11" s="41"/>
      <c r="O11" s="41"/>
      <c r="P11" s="41"/>
      <c r="Q11" s="41"/>
      <c r="R11" s="44"/>
      <c r="S11" s="45"/>
      <c r="T11" s="10">
        <f t="shared" si="0"/>
        <v>0</v>
      </c>
    </row>
    <row r="12" spans="1:20" ht="43.5" customHeight="1" thickBot="1" x14ac:dyDescent="0.35">
      <c r="A12" s="8"/>
      <c r="B12" s="8"/>
      <c r="C12" s="8"/>
      <c r="D12" s="20"/>
      <c r="E12" s="40"/>
      <c r="F12" s="41"/>
      <c r="G12" s="41"/>
      <c r="H12" s="41"/>
      <c r="I12" s="41"/>
      <c r="J12" s="41"/>
      <c r="K12" s="41"/>
      <c r="L12" s="42"/>
      <c r="M12" s="43"/>
      <c r="N12" s="41"/>
      <c r="O12" s="41"/>
      <c r="P12" s="41"/>
      <c r="Q12" s="41"/>
      <c r="R12" s="44"/>
      <c r="S12" s="45"/>
      <c r="T12" s="10">
        <f t="shared" si="0"/>
        <v>0</v>
      </c>
    </row>
    <row r="13" spans="1:20" ht="43.5" customHeight="1" thickBot="1" x14ac:dyDescent="0.35">
      <c r="A13" s="8"/>
      <c r="B13" s="8"/>
      <c r="C13" s="8"/>
      <c r="D13" s="20"/>
      <c r="E13" s="40"/>
      <c r="F13" s="41"/>
      <c r="G13" s="41"/>
      <c r="H13" s="41"/>
      <c r="I13" s="41"/>
      <c r="J13" s="41"/>
      <c r="K13" s="41"/>
      <c r="L13" s="42"/>
      <c r="M13" s="43"/>
      <c r="N13" s="41"/>
      <c r="O13" s="41"/>
      <c r="P13" s="41"/>
      <c r="Q13" s="41"/>
      <c r="R13" s="44"/>
      <c r="S13" s="45"/>
      <c r="T13" s="10">
        <f t="shared" si="0"/>
        <v>0</v>
      </c>
    </row>
    <row r="14" spans="1:20" ht="43.5" customHeight="1" thickBot="1" x14ac:dyDescent="0.35">
      <c r="A14" s="8"/>
      <c r="B14" s="8"/>
      <c r="C14" s="8"/>
      <c r="D14" s="20"/>
      <c r="E14" s="40"/>
      <c r="F14" s="41"/>
      <c r="G14" s="41"/>
      <c r="H14" s="41"/>
      <c r="I14" s="41"/>
      <c r="J14" s="41"/>
      <c r="K14" s="41"/>
      <c r="L14" s="42"/>
      <c r="M14" s="43"/>
      <c r="N14" s="41"/>
      <c r="O14" s="41"/>
      <c r="P14" s="41"/>
      <c r="Q14" s="41"/>
      <c r="R14" s="44"/>
      <c r="S14" s="45"/>
      <c r="T14" s="10">
        <f t="shared" si="0"/>
        <v>0</v>
      </c>
    </row>
    <row r="15" spans="1:20" ht="43.5" customHeight="1" thickBot="1" x14ac:dyDescent="0.35">
      <c r="A15" s="8"/>
      <c r="B15" s="8"/>
      <c r="C15" s="8"/>
      <c r="D15" s="20"/>
      <c r="E15" s="40"/>
      <c r="F15" s="41"/>
      <c r="G15" s="41"/>
      <c r="H15" s="41"/>
      <c r="I15" s="41"/>
      <c r="J15" s="41"/>
      <c r="K15" s="41"/>
      <c r="L15" s="42"/>
      <c r="M15" s="43"/>
      <c r="N15" s="41"/>
      <c r="O15" s="41"/>
      <c r="P15" s="41"/>
      <c r="Q15" s="41"/>
      <c r="R15" s="44"/>
      <c r="S15" s="45"/>
      <c r="T15" s="10">
        <f t="shared" si="0"/>
        <v>0</v>
      </c>
    </row>
    <row r="16" spans="1:20" ht="43.5" customHeight="1" thickBot="1" x14ac:dyDescent="0.35">
      <c r="A16" s="8"/>
      <c r="B16" s="8"/>
      <c r="C16" s="8"/>
      <c r="D16" s="20"/>
      <c r="E16" s="40"/>
      <c r="F16" s="41"/>
      <c r="G16" s="41"/>
      <c r="H16" s="41"/>
      <c r="I16" s="41"/>
      <c r="J16" s="41"/>
      <c r="K16" s="41"/>
      <c r="L16" s="42"/>
      <c r="M16" s="43"/>
      <c r="N16" s="41"/>
      <c r="O16" s="41"/>
      <c r="P16" s="41"/>
      <c r="Q16" s="41"/>
      <c r="R16" s="44"/>
      <c r="S16" s="45"/>
      <c r="T16" s="10">
        <f t="shared" si="0"/>
        <v>0</v>
      </c>
    </row>
    <row r="17" spans="1:20" ht="43.5" customHeight="1" thickBot="1" x14ac:dyDescent="0.35">
      <c r="A17" s="8"/>
      <c r="B17" s="8"/>
      <c r="C17" s="8"/>
      <c r="D17" s="20"/>
      <c r="E17" s="40"/>
      <c r="F17" s="41"/>
      <c r="G17" s="41"/>
      <c r="H17" s="41"/>
      <c r="I17" s="41"/>
      <c r="J17" s="41"/>
      <c r="K17" s="41"/>
      <c r="L17" s="42"/>
      <c r="M17" s="43"/>
      <c r="N17" s="41"/>
      <c r="O17" s="41"/>
      <c r="P17" s="41"/>
      <c r="Q17" s="41"/>
      <c r="R17" s="44"/>
      <c r="S17" s="45"/>
      <c r="T17" s="10">
        <f t="shared" si="0"/>
        <v>0</v>
      </c>
    </row>
    <row r="18" spans="1:20" ht="43.5" customHeight="1" thickBot="1" x14ac:dyDescent="0.35">
      <c r="A18" s="8"/>
      <c r="B18" s="8"/>
      <c r="C18" s="8"/>
      <c r="D18" s="20"/>
      <c r="E18" s="40"/>
      <c r="F18" s="41"/>
      <c r="G18" s="41"/>
      <c r="H18" s="41"/>
      <c r="I18" s="41"/>
      <c r="J18" s="41"/>
      <c r="K18" s="41"/>
      <c r="L18" s="42"/>
      <c r="M18" s="43"/>
      <c r="N18" s="41"/>
      <c r="O18" s="41"/>
      <c r="P18" s="41"/>
      <c r="Q18" s="41"/>
      <c r="R18" s="44"/>
      <c r="S18" s="45"/>
      <c r="T18" s="10">
        <f t="shared" si="0"/>
        <v>0</v>
      </c>
    </row>
    <row r="19" spans="1:20" ht="43.5" customHeight="1" thickBot="1" x14ac:dyDescent="0.35">
      <c r="A19" s="8"/>
      <c r="B19" s="8"/>
      <c r="C19" s="8"/>
      <c r="D19" s="20"/>
      <c r="E19" s="40"/>
      <c r="F19" s="41"/>
      <c r="G19" s="41"/>
      <c r="H19" s="41"/>
      <c r="I19" s="41"/>
      <c r="J19" s="41"/>
      <c r="K19" s="41"/>
      <c r="L19" s="42"/>
      <c r="M19" s="43"/>
      <c r="N19" s="41"/>
      <c r="O19" s="41"/>
      <c r="P19" s="41"/>
      <c r="Q19" s="41"/>
      <c r="R19" s="44"/>
      <c r="S19" s="45"/>
      <c r="T19" s="10">
        <f t="shared" si="0"/>
        <v>0</v>
      </c>
    </row>
    <row r="20" spans="1:20" ht="43.5" customHeight="1" thickBot="1" x14ac:dyDescent="0.35">
      <c r="A20" s="8"/>
      <c r="B20" s="8"/>
      <c r="C20" s="8"/>
      <c r="D20" s="20"/>
      <c r="E20" s="40"/>
      <c r="F20" s="41"/>
      <c r="G20" s="41"/>
      <c r="H20" s="41"/>
      <c r="I20" s="41"/>
      <c r="J20" s="41"/>
      <c r="K20" s="41"/>
      <c r="L20" s="42"/>
      <c r="M20" s="43"/>
      <c r="N20" s="41"/>
      <c r="O20" s="41"/>
      <c r="P20" s="41"/>
      <c r="Q20" s="41"/>
      <c r="R20" s="44"/>
      <c r="S20" s="45"/>
      <c r="T20" s="10">
        <f t="shared" si="0"/>
        <v>0</v>
      </c>
    </row>
    <row r="21" spans="1:20" ht="43.5" customHeight="1" thickBot="1" x14ac:dyDescent="0.35">
      <c r="A21" s="8"/>
      <c r="B21" s="8"/>
      <c r="C21" s="8"/>
      <c r="D21" s="20"/>
      <c r="E21" s="40"/>
      <c r="F21" s="41"/>
      <c r="G21" s="41"/>
      <c r="H21" s="41"/>
      <c r="I21" s="41"/>
      <c r="J21" s="41"/>
      <c r="K21" s="41"/>
      <c r="L21" s="42"/>
      <c r="M21" s="43"/>
      <c r="N21" s="41"/>
      <c r="O21" s="41"/>
      <c r="P21" s="41"/>
      <c r="Q21" s="41"/>
      <c r="R21" s="44"/>
      <c r="S21" s="45"/>
      <c r="T21" s="10">
        <f t="shared" si="0"/>
        <v>0</v>
      </c>
    </row>
    <row r="22" spans="1:20" ht="43.5" customHeight="1" thickBot="1" x14ac:dyDescent="0.35">
      <c r="A22" s="8"/>
      <c r="B22" s="8"/>
      <c r="C22" s="8"/>
      <c r="D22" s="20"/>
      <c r="E22" s="40"/>
      <c r="F22" s="41"/>
      <c r="G22" s="41"/>
      <c r="H22" s="41"/>
      <c r="I22" s="41"/>
      <c r="J22" s="41"/>
      <c r="K22" s="41"/>
      <c r="L22" s="42"/>
      <c r="M22" s="43"/>
      <c r="N22" s="41"/>
      <c r="O22" s="41"/>
      <c r="P22" s="41"/>
      <c r="Q22" s="41"/>
      <c r="R22" s="44"/>
      <c r="S22" s="45"/>
      <c r="T22" s="10">
        <f t="shared" si="0"/>
        <v>0</v>
      </c>
    </row>
    <row r="23" spans="1:20" ht="42.75" customHeight="1" thickBot="1" x14ac:dyDescent="0.35">
      <c r="A23" s="160" t="s">
        <v>18</v>
      </c>
      <c r="B23" s="161"/>
      <c r="C23" s="161"/>
      <c r="D23" s="162"/>
      <c r="E23" s="23">
        <f t="shared" ref="E23:T23" si="1">SUM(E8:E22)</f>
        <v>0</v>
      </c>
      <c r="F23" s="4">
        <f t="shared" si="1"/>
        <v>0</v>
      </c>
      <c r="G23" s="4">
        <f t="shared" si="1"/>
        <v>0</v>
      </c>
      <c r="H23" s="4">
        <f t="shared" si="1"/>
        <v>0</v>
      </c>
      <c r="I23" s="4">
        <f t="shared" si="1"/>
        <v>0</v>
      </c>
      <c r="J23" s="4">
        <f t="shared" si="1"/>
        <v>0</v>
      </c>
      <c r="K23" s="4">
        <f t="shared" si="1"/>
        <v>0</v>
      </c>
      <c r="L23" s="27">
        <f t="shared" si="1"/>
        <v>0</v>
      </c>
      <c r="M23" s="37">
        <f t="shared" si="1"/>
        <v>0</v>
      </c>
      <c r="N23" s="4">
        <f t="shared" si="1"/>
        <v>0</v>
      </c>
      <c r="O23" s="4">
        <f t="shared" si="1"/>
        <v>0</v>
      </c>
      <c r="P23" s="4">
        <f t="shared" si="1"/>
        <v>0</v>
      </c>
      <c r="Q23" s="4">
        <f t="shared" si="1"/>
        <v>0</v>
      </c>
      <c r="R23" s="38">
        <f t="shared" si="1"/>
        <v>0</v>
      </c>
      <c r="S23" s="31">
        <f t="shared" si="1"/>
        <v>0</v>
      </c>
      <c r="T23" s="10">
        <f t="shared" si="1"/>
        <v>0</v>
      </c>
    </row>
    <row r="24" spans="1:20" s="65" customFormat="1" ht="41.25" customHeight="1" x14ac:dyDescent="0.4">
      <c r="A24" s="206" t="s">
        <v>66</v>
      </c>
      <c r="B24" s="206"/>
      <c r="C24" s="206"/>
      <c r="D24" s="206"/>
      <c r="E24" s="206"/>
      <c r="F24" s="206"/>
      <c r="G24" s="206"/>
      <c r="H24" s="206"/>
      <c r="I24" s="206"/>
      <c r="J24" s="206"/>
      <c r="K24" s="206"/>
      <c r="L24" s="206"/>
      <c r="M24" s="206"/>
      <c r="N24" s="206"/>
      <c r="O24" s="206"/>
      <c r="P24" s="206"/>
      <c r="Q24" s="206"/>
      <c r="R24" s="206"/>
      <c r="S24" s="206"/>
      <c r="T24" s="206"/>
    </row>
  </sheetData>
  <protectedRanges>
    <protectedRange sqref="A1:D1 T1" name="Bereich2"/>
    <protectedRange sqref="A8:R22" name="Bereich1"/>
    <protectedRange sqref="S8:S22" name="Bereich1_1"/>
    <protectedRange sqref="E1:R1" name="Bereich2_2"/>
    <protectedRange sqref="S1" name="Bereich2_1_1"/>
  </protectedRanges>
  <mergeCells count="28">
    <mergeCell ref="J4:J5"/>
    <mergeCell ref="A1:D1"/>
    <mergeCell ref="E1:S1"/>
    <mergeCell ref="A2:A5"/>
    <mergeCell ref="B2:D2"/>
    <mergeCell ref="E2:L2"/>
    <mergeCell ref="M2:R2"/>
    <mergeCell ref="K4:K5"/>
    <mergeCell ref="L4:L5"/>
    <mergeCell ref="M4:M5"/>
    <mergeCell ref="N4:N5"/>
    <mergeCell ref="P4:P5"/>
    <mergeCell ref="A24:T24"/>
    <mergeCell ref="O4:O5"/>
    <mergeCell ref="Q4:Q5"/>
    <mergeCell ref="R4:R5"/>
    <mergeCell ref="S4:S5"/>
    <mergeCell ref="A6:D6"/>
    <mergeCell ref="A23:D23"/>
    <mergeCell ref="T2:T5"/>
    <mergeCell ref="B3:D5"/>
    <mergeCell ref="E3:L3"/>
    <mergeCell ref="M3:R3"/>
    <mergeCell ref="E4:E5"/>
    <mergeCell ref="F4:F5"/>
    <mergeCell ref="G4:G5"/>
    <mergeCell ref="H4:H5"/>
    <mergeCell ref="I4:I5"/>
  </mergeCells>
  <pageMargins left="0.70866141732283472" right="0.70866141732283472" top="0.78740157480314965" bottom="0.78740157480314965" header="0.31496062992125984" footer="0.31496062992125984"/>
  <pageSetup paperSize="9" scale="49" orientation="landscape" r:id="rId1"/>
  <headerFooter>
    <oddHeader>&amp;C&amp;"-,Fett"&amp;20&amp;EBestellliste Varroose-Tierarzneimittel 2025</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T24"/>
  <sheetViews>
    <sheetView zoomScale="55" zoomScaleNormal="55" workbookViewId="0">
      <pane ySplit="7" topLeftCell="A8" activePane="bottomLeft" state="frozen"/>
      <selection activeCell="A8" sqref="A8"/>
      <selection pane="bottomLeft" activeCell="A8" sqref="A8"/>
    </sheetView>
  </sheetViews>
  <sheetFormatPr baseColWidth="10" defaultColWidth="11.44140625" defaultRowHeight="15.6" x14ac:dyDescent="0.3"/>
  <cols>
    <col min="1" max="2" width="22.6640625" customWidth="1"/>
    <col min="3" max="3" width="18.6640625" customWidth="1"/>
    <col min="4" max="4" width="16.6640625" style="15" customWidth="1"/>
    <col min="5" max="15" width="10.6640625" customWidth="1"/>
    <col min="16" max="16" width="10.6640625" style="157" customWidth="1"/>
    <col min="17" max="19" width="10.6640625" customWidth="1"/>
    <col min="20" max="20" width="15.6640625" customWidth="1"/>
  </cols>
  <sheetData>
    <row r="1" spans="1:20" ht="36" customHeight="1" thickBot="1" x14ac:dyDescent="0.35">
      <c r="A1" s="189" t="s">
        <v>56</v>
      </c>
      <c r="B1" s="190"/>
      <c r="C1" s="190"/>
      <c r="D1" s="190"/>
      <c r="E1" s="198"/>
      <c r="F1" s="199"/>
      <c r="G1" s="199"/>
      <c r="H1" s="199"/>
      <c r="I1" s="199"/>
      <c r="J1" s="199"/>
      <c r="K1" s="199"/>
      <c r="L1" s="199"/>
      <c r="M1" s="199"/>
      <c r="N1" s="199"/>
      <c r="O1" s="199"/>
      <c r="P1" s="199"/>
      <c r="Q1" s="199"/>
      <c r="R1" s="199"/>
      <c r="S1" s="200"/>
      <c r="T1" s="16" t="s">
        <v>20</v>
      </c>
    </row>
    <row r="2" spans="1:20" ht="15.75" customHeight="1" thickBot="1" x14ac:dyDescent="0.35">
      <c r="A2" s="203" t="s">
        <v>2</v>
      </c>
      <c r="B2" s="182" t="s">
        <v>59</v>
      </c>
      <c r="C2" s="182"/>
      <c r="D2" s="183"/>
      <c r="E2" s="164" t="s">
        <v>21</v>
      </c>
      <c r="F2" s="165"/>
      <c r="G2" s="165"/>
      <c r="H2" s="165"/>
      <c r="I2" s="165"/>
      <c r="J2" s="165"/>
      <c r="K2" s="165"/>
      <c r="L2" s="166"/>
      <c r="M2" s="179" t="s">
        <v>223</v>
      </c>
      <c r="N2" s="180"/>
      <c r="O2" s="180"/>
      <c r="P2" s="180"/>
      <c r="Q2" s="180"/>
      <c r="R2" s="181"/>
      <c r="S2" s="12" t="s">
        <v>4</v>
      </c>
      <c r="T2" s="170" t="s">
        <v>5</v>
      </c>
    </row>
    <row r="3" spans="1:20" ht="18" customHeight="1" thickBot="1" x14ac:dyDescent="0.35">
      <c r="A3" s="204"/>
      <c r="B3" s="184" t="s">
        <v>60</v>
      </c>
      <c r="C3" s="185"/>
      <c r="D3" s="186"/>
      <c r="E3" s="167" t="s">
        <v>221</v>
      </c>
      <c r="F3" s="168"/>
      <c r="G3" s="168"/>
      <c r="H3" s="168"/>
      <c r="I3" s="168"/>
      <c r="J3" s="168"/>
      <c r="K3" s="168"/>
      <c r="L3" s="169"/>
      <c r="M3" s="195" t="s">
        <v>222</v>
      </c>
      <c r="N3" s="196"/>
      <c r="O3" s="196"/>
      <c r="P3" s="196"/>
      <c r="Q3" s="196"/>
      <c r="R3" s="197"/>
      <c r="S3" s="28" t="s">
        <v>224</v>
      </c>
      <c r="T3" s="170"/>
    </row>
    <row r="4" spans="1:20" ht="56.25" customHeight="1" thickBot="1" x14ac:dyDescent="0.35">
      <c r="A4" s="204"/>
      <c r="B4" s="185"/>
      <c r="C4" s="185"/>
      <c r="D4" s="186"/>
      <c r="E4" s="172" t="s">
        <v>44</v>
      </c>
      <c r="F4" s="171" t="s">
        <v>45</v>
      </c>
      <c r="G4" s="171" t="s">
        <v>46</v>
      </c>
      <c r="H4" s="171" t="s">
        <v>48</v>
      </c>
      <c r="I4" s="171" t="s">
        <v>47</v>
      </c>
      <c r="J4" s="171" t="s">
        <v>49</v>
      </c>
      <c r="K4" s="171" t="s">
        <v>77</v>
      </c>
      <c r="L4" s="193" t="s">
        <v>78</v>
      </c>
      <c r="M4" s="194" t="s">
        <v>6</v>
      </c>
      <c r="N4" s="175" t="s">
        <v>41</v>
      </c>
      <c r="O4" s="175" t="s">
        <v>7</v>
      </c>
      <c r="P4" s="175" t="s">
        <v>248</v>
      </c>
      <c r="Q4" s="175" t="s">
        <v>249</v>
      </c>
      <c r="R4" s="177" t="s">
        <v>42</v>
      </c>
      <c r="S4" s="201" t="s">
        <v>225</v>
      </c>
      <c r="T4" s="170"/>
    </row>
    <row r="5" spans="1:20" ht="38.25" customHeight="1" thickBot="1" x14ac:dyDescent="0.35">
      <c r="A5" s="205"/>
      <c r="B5" s="187"/>
      <c r="C5" s="187"/>
      <c r="D5" s="188"/>
      <c r="E5" s="173"/>
      <c r="F5" s="174"/>
      <c r="G5" s="174"/>
      <c r="H5" s="171"/>
      <c r="I5" s="171"/>
      <c r="J5" s="171"/>
      <c r="K5" s="171"/>
      <c r="L5" s="193"/>
      <c r="M5" s="194"/>
      <c r="N5" s="175"/>
      <c r="O5" s="176"/>
      <c r="P5" s="175"/>
      <c r="Q5" s="175"/>
      <c r="R5" s="178"/>
      <c r="S5" s="202"/>
      <c r="T5" s="170"/>
    </row>
    <row r="6" spans="1:20" ht="26.25" customHeight="1" thickBot="1" x14ac:dyDescent="0.35">
      <c r="A6" s="191" t="s">
        <v>58</v>
      </c>
      <c r="B6" s="192"/>
      <c r="C6" s="192"/>
      <c r="D6" s="192"/>
      <c r="E6" s="21">
        <v>22.15</v>
      </c>
      <c r="F6" s="6">
        <v>20.100000000000001</v>
      </c>
      <c r="G6" s="6">
        <v>72.099999999999994</v>
      </c>
      <c r="H6" s="6">
        <v>8.1</v>
      </c>
      <c r="I6" s="6">
        <v>9.15</v>
      </c>
      <c r="J6" s="6">
        <v>24.55</v>
      </c>
      <c r="K6" s="6">
        <v>24.95</v>
      </c>
      <c r="L6" s="24">
        <v>50</v>
      </c>
      <c r="M6" s="32">
        <v>9.4499999999999993</v>
      </c>
      <c r="N6" s="6">
        <v>37.5</v>
      </c>
      <c r="O6" s="6">
        <v>11</v>
      </c>
      <c r="P6" s="6">
        <v>8</v>
      </c>
      <c r="Q6" s="6">
        <v>11.75</v>
      </c>
      <c r="R6" s="33">
        <v>2.7</v>
      </c>
      <c r="S6" s="29">
        <v>25.95</v>
      </c>
      <c r="T6" s="1" t="s">
        <v>2</v>
      </c>
    </row>
    <row r="7" spans="1:20" ht="36" customHeight="1" thickBot="1" x14ac:dyDescent="0.35">
      <c r="A7" s="5" t="s">
        <v>27</v>
      </c>
      <c r="B7" s="5" t="s">
        <v>28</v>
      </c>
      <c r="C7" s="18" t="s">
        <v>54</v>
      </c>
      <c r="D7" s="19" t="s">
        <v>55</v>
      </c>
      <c r="E7" s="22" t="s">
        <v>10</v>
      </c>
      <c r="F7" s="2" t="s">
        <v>10</v>
      </c>
      <c r="G7" s="2" t="s">
        <v>10</v>
      </c>
      <c r="H7" s="2" t="s">
        <v>11</v>
      </c>
      <c r="I7" s="2" t="s">
        <v>12</v>
      </c>
      <c r="J7" s="2" t="s">
        <v>13</v>
      </c>
      <c r="K7" s="2" t="s">
        <v>50</v>
      </c>
      <c r="L7" s="25" t="s">
        <v>51</v>
      </c>
      <c r="M7" s="34" t="s">
        <v>11</v>
      </c>
      <c r="N7" s="2" t="s">
        <v>14</v>
      </c>
      <c r="O7" s="2" t="s">
        <v>11</v>
      </c>
      <c r="P7" s="2" t="s">
        <v>243</v>
      </c>
      <c r="Q7" s="2" t="s">
        <v>11</v>
      </c>
      <c r="R7" s="35" t="s">
        <v>15</v>
      </c>
      <c r="S7" s="30" t="s">
        <v>16</v>
      </c>
      <c r="T7" s="3" t="s">
        <v>17</v>
      </c>
    </row>
    <row r="8" spans="1:20" ht="43.5" customHeight="1" thickBot="1" x14ac:dyDescent="0.35">
      <c r="A8" s="8"/>
      <c r="B8" s="8"/>
      <c r="C8" s="8"/>
      <c r="D8" s="20"/>
      <c r="E8" s="40"/>
      <c r="F8" s="41"/>
      <c r="G8" s="41"/>
      <c r="H8" s="41"/>
      <c r="I8" s="41"/>
      <c r="J8" s="41"/>
      <c r="K8" s="41"/>
      <c r="L8" s="42"/>
      <c r="M8" s="43"/>
      <c r="N8" s="41"/>
      <c r="O8" s="41"/>
      <c r="P8" s="41"/>
      <c r="Q8" s="41"/>
      <c r="R8" s="44"/>
      <c r="S8" s="45"/>
      <c r="T8" s="10">
        <f>SUM(E$6*E8+F$6*F8+G$6*G8+H$6*H8+I$6*I8+J$6*J8+K$6*K8+L$6*L8+M$6*M8+N$6*N8+O$6*O8+Q$6*Q8+R$6*R8+S$6*S8+P$6*P8)</f>
        <v>0</v>
      </c>
    </row>
    <row r="9" spans="1:20" ht="43.5" customHeight="1" thickBot="1" x14ac:dyDescent="0.35">
      <c r="A9" s="8"/>
      <c r="B9" s="8"/>
      <c r="C9" s="8"/>
      <c r="D9" s="20"/>
      <c r="E9" s="40"/>
      <c r="F9" s="41"/>
      <c r="G9" s="41"/>
      <c r="H9" s="41"/>
      <c r="I9" s="41"/>
      <c r="J9" s="41"/>
      <c r="K9" s="41"/>
      <c r="L9" s="42"/>
      <c r="M9" s="43"/>
      <c r="N9" s="41"/>
      <c r="O9" s="41"/>
      <c r="P9" s="41"/>
      <c r="Q9" s="41"/>
      <c r="R9" s="44"/>
      <c r="S9" s="45"/>
      <c r="T9" s="10">
        <f t="shared" ref="T9:T22" si="0">SUM(E$6*E9+F$6*F9+G$6*G9+H$6*H9+I$6*I9+J$6*J9+K$6*K9+L$6*L9+M$6*M9+N$6*N9+O$6*O9+Q$6*Q9+R$6*R9+S$6*S9+P$6*P9)</f>
        <v>0</v>
      </c>
    </row>
    <row r="10" spans="1:20" ht="43.5" customHeight="1" thickBot="1" x14ac:dyDescent="0.35">
      <c r="A10" s="8"/>
      <c r="B10" s="8"/>
      <c r="C10" s="8"/>
      <c r="D10" s="20"/>
      <c r="E10" s="40"/>
      <c r="F10" s="41"/>
      <c r="G10" s="41"/>
      <c r="H10" s="41"/>
      <c r="I10" s="41"/>
      <c r="J10" s="41"/>
      <c r="K10" s="41"/>
      <c r="L10" s="42"/>
      <c r="M10" s="43"/>
      <c r="N10" s="41"/>
      <c r="O10" s="41"/>
      <c r="P10" s="41"/>
      <c r="Q10" s="41"/>
      <c r="R10" s="44"/>
      <c r="S10" s="45"/>
      <c r="T10" s="10">
        <f t="shared" si="0"/>
        <v>0</v>
      </c>
    </row>
    <row r="11" spans="1:20" ht="43.5" customHeight="1" thickBot="1" x14ac:dyDescent="0.35">
      <c r="A11" s="8"/>
      <c r="B11" s="8"/>
      <c r="C11" s="8"/>
      <c r="D11" s="20"/>
      <c r="E11" s="40"/>
      <c r="F11" s="41"/>
      <c r="G11" s="41"/>
      <c r="H11" s="41"/>
      <c r="I11" s="41"/>
      <c r="J11" s="41"/>
      <c r="K11" s="41"/>
      <c r="L11" s="42"/>
      <c r="M11" s="43"/>
      <c r="N11" s="41"/>
      <c r="O11" s="41"/>
      <c r="P11" s="41"/>
      <c r="Q11" s="41"/>
      <c r="R11" s="44"/>
      <c r="S11" s="45"/>
      <c r="T11" s="10">
        <f t="shared" si="0"/>
        <v>0</v>
      </c>
    </row>
    <row r="12" spans="1:20" ht="43.5" customHeight="1" thickBot="1" x14ac:dyDescent="0.35">
      <c r="A12" s="8"/>
      <c r="B12" s="8"/>
      <c r="C12" s="8"/>
      <c r="D12" s="20"/>
      <c r="E12" s="40"/>
      <c r="F12" s="41"/>
      <c r="G12" s="41"/>
      <c r="H12" s="41"/>
      <c r="I12" s="41"/>
      <c r="J12" s="41"/>
      <c r="K12" s="41"/>
      <c r="L12" s="42"/>
      <c r="M12" s="43"/>
      <c r="N12" s="41"/>
      <c r="O12" s="41"/>
      <c r="P12" s="41"/>
      <c r="Q12" s="41"/>
      <c r="R12" s="44"/>
      <c r="S12" s="45"/>
      <c r="T12" s="10">
        <f t="shared" si="0"/>
        <v>0</v>
      </c>
    </row>
    <row r="13" spans="1:20" ht="43.5" customHeight="1" thickBot="1" x14ac:dyDescent="0.35">
      <c r="A13" s="8"/>
      <c r="B13" s="8"/>
      <c r="C13" s="8"/>
      <c r="D13" s="20"/>
      <c r="E13" s="40"/>
      <c r="F13" s="41"/>
      <c r="G13" s="41"/>
      <c r="H13" s="41"/>
      <c r="I13" s="41"/>
      <c r="J13" s="41"/>
      <c r="K13" s="41"/>
      <c r="L13" s="42"/>
      <c r="M13" s="43"/>
      <c r="N13" s="41"/>
      <c r="O13" s="41"/>
      <c r="P13" s="41"/>
      <c r="Q13" s="41"/>
      <c r="R13" s="44"/>
      <c r="S13" s="45"/>
      <c r="T13" s="10">
        <f t="shared" si="0"/>
        <v>0</v>
      </c>
    </row>
    <row r="14" spans="1:20" ht="43.5" customHeight="1" thickBot="1" x14ac:dyDescent="0.35">
      <c r="A14" s="8"/>
      <c r="B14" s="8"/>
      <c r="C14" s="8"/>
      <c r="D14" s="20"/>
      <c r="E14" s="40"/>
      <c r="F14" s="41"/>
      <c r="G14" s="41"/>
      <c r="H14" s="41"/>
      <c r="I14" s="41"/>
      <c r="J14" s="41"/>
      <c r="K14" s="41"/>
      <c r="L14" s="42"/>
      <c r="M14" s="43"/>
      <c r="N14" s="41"/>
      <c r="O14" s="41"/>
      <c r="P14" s="41"/>
      <c r="Q14" s="41"/>
      <c r="R14" s="44"/>
      <c r="S14" s="45"/>
      <c r="T14" s="10">
        <f t="shared" si="0"/>
        <v>0</v>
      </c>
    </row>
    <row r="15" spans="1:20" ht="43.5" customHeight="1" thickBot="1" x14ac:dyDescent="0.35">
      <c r="A15" s="8"/>
      <c r="B15" s="8"/>
      <c r="C15" s="8"/>
      <c r="D15" s="20"/>
      <c r="E15" s="40"/>
      <c r="F15" s="41"/>
      <c r="G15" s="41"/>
      <c r="H15" s="41"/>
      <c r="I15" s="41"/>
      <c r="J15" s="41"/>
      <c r="K15" s="41"/>
      <c r="L15" s="42"/>
      <c r="M15" s="43"/>
      <c r="N15" s="41"/>
      <c r="O15" s="41"/>
      <c r="P15" s="41"/>
      <c r="Q15" s="41"/>
      <c r="R15" s="44"/>
      <c r="S15" s="45"/>
      <c r="T15" s="10">
        <f t="shared" si="0"/>
        <v>0</v>
      </c>
    </row>
    <row r="16" spans="1:20" ht="43.5" customHeight="1" thickBot="1" x14ac:dyDescent="0.35">
      <c r="A16" s="8"/>
      <c r="B16" s="8"/>
      <c r="C16" s="8"/>
      <c r="D16" s="20"/>
      <c r="E16" s="40"/>
      <c r="F16" s="41"/>
      <c r="G16" s="41"/>
      <c r="H16" s="41"/>
      <c r="I16" s="41"/>
      <c r="J16" s="41"/>
      <c r="K16" s="41"/>
      <c r="L16" s="42"/>
      <c r="M16" s="43"/>
      <c r="N16" s="41"/>
      <c r="O16" s="41"/>
      <c r="P16" s="41"/>
      <c r="Q16" s="41"/>
      <c r="R16" s="44"/>
      <c r="S16" s="45"/>
      <c r="T16" s="10">
        <f t="shared" si="0"/>
        <v>0</v>
      </c>
    </row>
    <row r="17" spans="1:20" ht="43.5" customHeight="1" thickBot="1" x14ac:dyDescent="0.35">
      <c r="A17" s="8"/>
      <c r="B17" s="8"/>
      <c r="C17" s="8"/>
      <c r="D17" s="20"/>
      <c r="E17" s="40"/>
      <c r="F17" s="41"/>
      <c r="G17" s="41"/>
      <c r="H17" s="41"/>
      <c r="I17" s="41"/>
      <c r="J17" s="41"/>
      <c r="K17" s="41"/>
      <c r="L17" s="42"/>
      <c r="M17" s="43"/>
      <c r="N17" s="41"/>
      <c r="O17" s="41"/>
      <c r="P17" s="41"/>
      <c r="Q17" s="41"/>
      <c r="R17" s="44"/>
      <c r="S17" s="45"/>
      <c r="T17" s="10">
        <f t="shared" si="0"/>
        <v>0</v>
      </c>
    </row>
    <row r="18" spans="1:20" ht="43.5" customHeight="1" thickBot="1" x14ac:dyDescent="0.35">
      <c r="A18" s="8"/>
      <c r="B18" s="8"/>
      <c r="C18" s="8"/>
      <c r="D18" s="20"/>
      <c r="E18" s="40"/>
      <c r="F18" s="41"/>
      <c r="G18" s="41"/>
      <c r="H18" s="41"/>
      <c r="I18" s="41"/>
      <c r="J18" s="41"/>
      <c r="K18" s="41"/>
      <c r="L18" s="42"/>
      <c r="M18" s="43"/>
      <c r="N18" s="41"/>
      <c r="O18" s="41"/>
      <c r="P18" s="41"/>
      <c r="Q18" s="41"/>
      <c r="R18" s="44"/>
      <c r="S18" s="45"/>
      <c r="T18" s="10">
        <f t="shared" si="0"/>
        <v>0</v>
      </c>
    </row>
    <row r="19" spans="1:20" ht="43.5" customHeight="1" thickBot="1" x14ac:dyDescent="0.35">
      <c r="A19" s="8"/>
      <c r="B19" s="8"/>
      <c r="C19" s="8"/>
      <c r="D19" s="20"/>
      <c r="E19" s="40"/>
      <c r="F19" s="41"/>
      <c r="G19" s="41"/>
      <c r="H19" s="41"/>
      <c r="I19" s="41"/>
      <c r="J19" s="41"/>
      <c r="K19" s="41"/>
      <c r="L19" s="42"/>
      <c r="M19" s="43"/>
      <c r="N19" s="41"/>
      <c r="O19" s="41"/>
      <c r="P19" s="41"/>
      <c r="Q19" s="41"/>
      <c r="R19" s="44"/>
      <c r="S19" s="45"/>
      <c r="T19" s="10">
        <f t="shared" si="0"/>
        <v>0</v>
      </c>
    </row>
    <row r="20" spans="1:20" ht="43.5" customHeight="1" thickBot="1" x14ac:dyDescent="0.35">
      <c r="A20" s="8"/>
      <c r="B20" s="8"/>
      <c r="C20" s="8"/>
      <c r="D20" s="20"/>
      <c r="E20" s="40"/>
      <c r="F20" s="41"/>
      <c r="G20" s="41"/>
      <c r="H20" s="41"/>
      <c r="I20" s="41"/>
      <c r="J20" s="41"/>
      <c r="K20" s="41"/>
      <c r="L20" s="42"/>
      <c r="M20" s="43"/>
      <c r="N20" s="41"/>
      <c r="O20" s="41"/>
      <c r="P20" s="41"/>
      <c r="Q20" s="41"/>
      <c r="R20" s="44"/>
      <c r="S20" s="45"/>
      <c r="T20" s="10">
        <f t="shared" si="0"/>
        <v>0</v>
      </c>
    </row>
    <row r="21" spans="1:20" ht="43.5" customHeight="1" thickBot="1" x14ac:dyDescent="0.35">
      <c r="A21" s="8"/>
      <c r="B21" s="8"/>
      <c r="C21" s="8"/>
      <c r="D21" s="20"/>
      <c r="E21" s="40"/>
      <c r="F21" s="41"/>
      <c r="G21" s="41"/>
      <c r="H21" s="41"/>
      <c r="I21" s="41"/>
      <c r="J21" s="41"/>
      <c r="K21" s="41"/>
      <c r="L21" s="42"/>
      <c r="M21" s="43"/>
      <c r="N21" s="41"/>
      <c r="O21" s="41"/>
      <c r="P21" s="41"/>
      <c r="Q21" s="41"/>
      <c r="R21" s="44"/>
      <c r="S21" s="45"/>
      <c r="T21" s="10">
        <f t="shared" si="0"/>
        <v>0</v>
      </c>
    </row>
    <row r="22" spans="1:20" ht="43.5" customHeight="1" thickBot="1" x14ac:dyDescent="0.35">
      <c r="A22" s="8"/>
      <c r="B22" s="8"/>
      <c r="C22" s="8"/>
      <c r="D22" s="20"/>
      <c r="E22" s="40"/>
      <c r="F22" s="41"/>
      <c r="G22" s="41"/>
      <c r="H22" s="41"/>
      <c r="I22" s="41"/>
      <c r="J22" s="41"/>
      <c r="K22" s="41"/>
      <c r="L22" s="42"/>
      <c r="M22" s="43"/>
      <c r="N22" s="41"/>
      <c r="O22" s="41"/>
      <c r="P22" s="41"/>
      <c r="Q22" s="41"/>
      <c r="R22" s="44"/>
      <c r="S22" s="45"/>
      <c r="T22" s="10">
        <f t="shared" si="0"/>
        <v>0</v>
      </c>
    </row>
    <row r="23" spans="1:20" ht="42.75" customHeight="1" thickBot="1" x14ac:dyDescent="0.35">
      <c r="A23" s="160" t="s">
        <v>18</v>
      </c>
      <c r="B23" s="161"/>
      <c r="C23" s="161"/>
      <c r="D23" s="162"/>
      <c r="E23" s="23">
        <f t="shared" ref="E23:T23" si="1">SUM(E8:E22)</f>
        <v>0</v>
      </c>
      <c r="F23" s="4">
        <f t="shared" si="1"/>
        <v>0</v>
      </c>
      <c r="G23" s="4">
        <f t="shared" si="1"/>
        <v>0</v>
      </c>
      <c r="H23" s="4">
        <f t="shared" si="1"/>
        <v>0</v>
      </c>
      <c r="I23" s="4">
        <f t="shared" si="1"/>
        <v>0</v>
      </c>
      <c r="J23" s="4">
        <f t="shared" si="1"/>
        <v>0</v>
      </c>
      <c r="K23" s="4">
        <f t="shared" si="1"/>
        <v>0</v>
      </c>
      <c r="L23" s="27">
        <f t="shared" si="1"/>
        <v>0</v>
      </c>
      <c r="M23" s="37">
        <f t="shared" si="1"/>
        <v>0</v>
      </c>
      <c r="N23" s="4">
        <f t="shared" si="1"/>
        <v>0</v>
      </c>
      <c r="O23" s="4">
        <f t="shared" si="1"/>
        <v>0</v>
      </c>
      <c r="P23" s="4">
        <f t="shared" si="1"/>
        <v>0</v>
      </c>
      <c r="Q23" s="4">
        <f t="shared" si="1"/>
        <v>0</v>
      </c>
      <c r="R23" s="38">
        <f t="shared" si="1"/>
        <v>0</v>
      </c>
      <c r="S23" s="31">
        <f t="shared" si="1"/>
        <v>0</v>
      </c>
      <c r="T23" s="10">
        <f t="shared" si="1"/>
        <v>0</v>
      </c>
    </row>
    <row r="24" spans="1:20" s="65" customFormat="1" ht="41.25" customHeight="1" x14ac:dyDescent="0.4">
      <c r="A24" s="206" t="s">
        <v>66</v>
      </c>
      <c r="B24" s="206"/>
      <c r="C24" s="206"/>
      <c r="D24" s="206"/>
      <c r="E24" s="206"/>
      <c r="F24" s="206"/>
      <c r="G24" s="206"/>
      <c r="H24" s="206"/>
      <c r="I24" s="206"/>
      <c r="J24" s="206"/>
      <c r="K24" s="206"/>
      <c r="L24" s="206"/>
      <c r="M24" s="206"/>
      <c r="N24" s="206"/>
      <c r="O24" s="206"/>
      <c r="P24" s="206"/>
      <c r="Q24" s="206"/>
      <c r="R24" s="206"/>
      <c r="S24" s="206"/>
      <c r="T24" s="206"/>
    </row>
  </sheetData>
  <protectedRanges>
    <protectedRange sqref="A1:D1 T1" name="Bereich2"/>
    <protectedRange sqref="A8:R22" name="Bereich1"/>
    <protectedRange sqref="S8:S22" name="Bereich1_1"/>
    <protectedRange sqref="E1:R1" name="Bereich2_2"/>
    <protectedRange sqref="S1" name="Bereich2_1_1"/>
  </protectedRanges>
  <mergeCells count="28">
    <mergeCell ref="J4:J5"/>
    <mergeCell ref="A1:D1"/>
    <mergeCell ref="E1:S1"/>
    <mergeCell ref="A2:A5"/>
    <mergeCell ref="B2:D2"/>
    <mergeCell ref="E2:L2"/>
    <mergeCell ref="M2:R2"/>
    <mergeCell ref="K4:K5"/>
    <mergeCell ref="L4:L5"/>
    <mergeCell ref="M4:M5"/>
    <mergeCell ref="N4:N5"/>
    <mergeCell ref="P4:P5"/>
    <mergeCell ref="A24:T24"/>
    <mergeCell ref="O4:O5"/>
    <mergeCell ref="Q4:Q5"/>
    <mergeCell ref="R4:R5"/>
    <mergeCell ref="S4:S5"/>
    <mergeCell ref="A6:D6"/>
    <mergeCell ref="A23:D23"/>
    <mergeCell ref="T2:T5"/>
    <mergeCell ref="B3:D5"/>
    <mergeCell ref="E3:L3"/>
    <mergeCell ref="M3:R3"/>
    <mergeCell ref="E4:E5"/>
    <mergeCell ref="F4:F5"/>
    <mergeCell ref="G4:G5"/>
    <mergeCell ref="H4:H5"/>
    <mergeCell ref="I4:I5"/>
  </mergeCells>
  <pageMargins left="0.70866141732283472" right="0.70866141732283472" top="0.78740157480314965" bottom="0.78740157480314965" header="0.31496062992125984" footer="0.31496062992125984"/>
  <pageSetup paperSize="9" scale="49" orientation="landscape" r:id="rId1"/>
  <headerFooter>
    <oddHeader>&amp;C&amp;"-,Fett"&amp;20&amp;EBestellliste Varroose-Tierarzneimittel 2025</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25"/>
  <sheetViews>
    <sheetView zoomScale="85" zoomScaleNormal="85" workbookViewId="0">
      <selection activeCell="B1" sqref="B1:R1"/>
    </sheetView>
  </sheetViews>
  <sheetFormatPr baseColWidth="10" defaultColWidth="11.44140625" defaultRowHeight="14.4" x14ac:dyDescent="0.3"/>
  <cols>
    <col min="1" max="1" width="30.33203125" customWidth="1"/>
    <col min="2" max="9" width="10.109375" customWidth="1"/>
    <col min="10" max="10" width="10.6640625" customWidth="1"/>
    <col min="11" max="13" width="10.109375" customWidth="1"/>
    <col min="14" max="14" width="10.109375" style="157" customWidth="1"/>
    <col min="15" max="16" width="10.109375" customWidth="1"/>
    <col min="17" max="17" width="10.6640625" customWidth="1"/>
    <col min="18" max="18" width="10.109375" customWidth="1"/>
    <col min="19" max="19" width="10.6640625" customWidth="1"/>
    <col min="20" max="20" width="17.44140625" bestFit="1" customWidth="1"/>
  </cols>
  <sheetData>
    <row r="1" spans="1:21" ht="29.25" customHeight="1" thickBot="1" x14ac:dyDescent="0.35">
      <c r="A1" s="14" t="s">
        <v>0</v>
      </c>
      <c r="B1" s="198" t="s">
        <v>57</v>
      </c>
      <c r="C1" s="199"/>
      <c r="D1" s="199"/>
      <c r="E1" s="199"/>
      <c r="F1" s="199"/>
      <c r="G1" s="199"/>
      <c r="H1" s="199"/>
      <c r="I1" s="199"/>
      <c r="J1" s="199"/>
      <c r="K1" s="199"/>
      <c r="L1" s="199"/>
      <c r="M1" s="199"/>
      <c r="N1" s="199"/>
      <c r="O1" s="199"/>
      <c r="P1" s="199"/>
      <c r="Q1" s="199"/>
      <c r="R1" s="200"/>
      <c r="S1" s="17"/>
      <c r="T1" s="39" t="s">
        <v>61</v>
      </c>
    </row>
    <row r="2" spans="1:21" ht="15.75" customHeight="1" thickBot="1" x14ac:dyDescent="0.35">
      <c r="A2" s="170" t="s">
        <v>2</v>
      </c>
      <c r="B2" s="217" t="s">
        <v>21</v>
      </c>
      <c r="C2" s="218"/>
      <c r="D2" s="218"/>
      <c r="E2" s="218"/>
      <c r="F2" s="218"/>
      <c r="G2" s="218"/>
      <c r="H2" s="218"/>
      <c r="I2" s="218"/>
      <c r="J2" s="219"/>
      <c r="K2" s="211" t="s">
        <v>3</v>
      </c>
      <c r="L2" s="212"/>
      <c r="M2" s="212"/>
      <c r="N2" s="212"/>
      <c r="O2" s="212"/>
      <c r="P2" s="212"/>
      <c r="Q2" s="213"/>
      <c r="R2" s="223" t="s">
        <v>4</v>
      </c>
      <c r="S2" s="224"/>
      <c r="T2" s="170" t="s">
        <v>5</v>
      </c>
    </row>
    <row r="3" spans="1:21" ht="15.75" customHeight="1" thickBot="1" x14ac:dyDescent="0.35">
      <c r="A3" s="170"/>
      <c r="B3" s="220" t="s">
        <v>52</v>
      </c>
      <c r="C3" s="221"/>
      <c r="D3" s="221"/>
      <c r="E3" s="221"/>
      <c r="F3" s="221"/>
      <c r="G3" s="221"/>
      <c r="H3" s="221"/>
      <c r="I3" s="221"/>
      <c r="J3" s="222"/>
      <c r="K3" s="214" t="s">
        <v>53</v>
      </c>
      <c r="L3" s="215"/>
      <c r="M3" s="215"/>
      <c r="N3" s="215"/>
      <c r="O3" s="215"/>
      <c r="P3" s="215"/>
      <c r="Q3" s="216"/>
      <c r="R3" s="225" t="s">
        <v>43</v>
      </c>
      <c r="S3" s="226"/>
      <c r="T3" s="170"/>
    </row>
    <row r="4" spans="1:21" ht="56.25" customHeight="1" thickBot="1" x14ac:dyDescent="0.35">
      <c r="A4" s="170"/>
      <c r="B4" s="172" t="s">
        <v>44</v>
      </c>
      <c r="C4" s="171" t="s">
        <v>45</v>
      </c>
      <c r="D4" s="171" t="s">
        <v>46</v>
      </c>
      <c r="E4" s="171" t="s">
        <v>48</v>
      </c>
      <c r="F4" s="171" t="s">
        <v>47</v>
      </c>
      <c r="G4" s="171" t="s">
        <v>49</v>
      </c>
      <c r="H4" s="171" t="s">
        <v>77</v>
      </c>
      <c r="I4" s="193" t="s">
        <v>78</v>
      </c>
      <c r="J4" s="209"/>
      <c r="K4" s="194" t="s">
        <v>6</v>
      </c>
      <c r="L4" s="175" t="s">
        <v>41</v>
      </c>
      <c r="M4" s="175" t="s">
        <v>7</v>
      </c>
      <c r="N4" s="175" t="s">
        <v>248</v>
      </c>
      <c r="O4" s="175" t="s">
        <v>249</v>
      </c>
      <c r="P4" s="177" t="s">
        <v>42</v>
      </c>
      <c r="Q4" s="209"/>
      <c r="R4" s="201" t="s">
        <v>229</v>
      </c>
      <c r="S4" s="209"/>
      <c r="T4" s="170"/>
    </row>
    <row r="5" spans="1:21" ht="36" customHeight="1" thickBot="1" x14ac:dyDescent="0.35">
      <c r="A5" s="170"/>
      <c r="B5" s="173"/>
      <c r="C5" s="174"/>
      <c r="D5" s="174"/>
      <c r="E5" s="171"/>
      <c r="F5" s="171"/>
      <c r="G5" s="171"/>
      <c r="H5" s="171"/>
      <c r="I5" s="193"/>
      <c r="J5" s="210"/>
      <c r="K5" s="194"/>
      <c r="L5" s="175"/>
      <c r="M5" s="176"/>
      <c r="N5" s="175"/>
      <c r="O5" s="175"/>
      <c r="P5" s="178"/>
      <c r="Q5" s="210"/>
      <c r="R5" s="202"/>
      <c r="S5" s="210"/>
      <c r="T5" s="170"/>
    </row>
    <row r="6" spans="1:21" ht="15" thickBot="1" x14ac:dyDescent="0.35">
      <c r="A6" s="7" t="s">
        <v>8</v>
      </c>
      <c r="B6" s="21">
        <v>22.15</v>
      </c>
      <c r="C6" s="6">
        <v>20.100000000000001</v>
      </c>
      <c r="D6" s="6">
        <v>72.099999999999994</v>
      </c>
      <c r="E6" s="6">
        <v>8.1</v>
      </c>
      <c r="F6" s="6">
        <v>9.15</v>
      </c>
      <c r="G6" s="6">
        <v>24.55</v>
      </c>
      <c r="H6" s="6">
        <v>24.95</v>
      </c>
      <c r="I6" s="24">
        <v>50</v>
      </c>
      <c r="J6" s="48"/>
      <c r="K6" s="32">
        <v>9.4499999999999993</v>
      </c>
      <c r="L6" s="6">
        <v>37.5</v>
      </c>
      <c r="M6" s="6">
        <v>11</v>
      </c>
      <c r="N6" s="6">
        <v>8</v>
      </c>
      <c r="O6" s="6">
        <v>11.75</v>
      </c>
      <c r="P6" s="33">
        <v>2.7</v>
      </c>
      <c r="Q6" s="48"/>
      <c r="R6" s="29">
        <v>25.95</v>
      </c>
      <c r="S6" s="48"/>
      <c r="T6" s="1" t="s">
        <v>2</v>
      </c>
    </row>
    <row r="7" spans="1:21" ht="18.600000000000001" thickBot="1" x14ac:dyDescent="0.35">
      <c r="A7" s="5" t="s">
        <v>9</v>
      </c>
      <c r="B7" s="2" t="s">
        <v>10</v>
      </c>
      <c r="C7" s="2" t="s">
        <v>10</v>
      </c>
      <c r="D7" s="2" t="s">
        <v>10</v>
      </c>
      <c r="E7" s="2" t="s">
        <v>11</v>
      </c>
      <c r="F7" s="2" t="s">
        <v>12</v>
      </c>
      <c r="G7" s="2" t="s">
        <v>13</v>
      </c>
      <c r="H7" s="2" t="s">
        <v>50</v>
      </c>
      <c r="I7" s="25" t="s">
        <v>51</v>
      </c>
      <c r="J7" s="49"/>
      <c r="K7" s="34" t="s">
        <v>11</v>
      </c>
      <c r="L7" s="2" t="s">
        <v>14</v>
      </c>
      <c r="M7" s="2" t="s">
        <v>11</v>
      </c>
      <c r="N7" s="2" t="s">
        <v>243</v>
      </c>
      <c r="O7" s="2" t="s">
        <v>11</v>
      </c>
      <c r="P7" s="25" t="s">
        <v>15</v>
      </c>
      <c r="Q7" s="49"/>
      <c r="R7" s="34" t="s">
        <v>16</v>
      </c>
      <c r="S7" s="49"/>
      <c r="T7" s="3" t="s">
        <v>17</v>
      </c>
    </row>
    <row r="8" spans="1:21" ht="34.200000000000003" thickBot="1" x14ac:dyDescent="0.35">
      <c r="A8" s="8" t="s">
        <v>22</v>
      </c>
      <c r="B8" s="9">
        <f>'Seite 1'!E$23</f>
        <v>0</v>
      </c>
      <c r="C8" s="9">
        <f>'Seite 1'!F$23</f>
        <v>0</v>
      </c>
      <c r="D8" s="9">
        <f>'Seite 1'!G$23</f>
        <v>0</v>
      </c>
      <c r="E8" s="9">
        <f>'Seite 1'!H$23</f>
        <v>0</v>
      </c>
      <c r="F8" s="9">
        <f>'Seite 1'!I$23</f>
        <v>0</v>
      </c>
      <c r="G8" s="9">
        <f>'Seite 1'!J$23</f>
        <v>0</v>
      </c>
      <c r="H8" s="9">
        <f>'Seite 1'!K$23</f>
        <v>0</v>
      </c>
      <c r="I8" s="26">
        <f>'Seite 1'!L$23</f>
        <v>0</v>
      </c>
      <c r="J8" s="50"/>
      <c r="K8" s="36">
        <f>'Seite 1'!M$23</f>
        <v>0</v>
      </c>
      <c r="L8" s="9">
        <f>'Seite 1'!N$23</f>
        <v>0</v>
      </c>
      <c r="M8" s="9">
        <f>'Seite 1'!O$23</f>
        <v>0</v>
      </c>
      <c r="N8" s="9">
        <f>'Seite 1'!P$23</f>
        <v>0</v>
      </c>
      <c r="O8" s="9">
        <f>'Seite 1'!Q$23</f>
        <v>0</v>
      </c>
      <c r="P8" s="26">
        <f>'Seite 1'!R$23</f>
        <v>0</v>
      </c>
      <c r="Q8" s="50"/>
      <c r="R8" s="36">
        <f>'Seite 1'!S$23</f>
        <v>0</v>
      </c>
      <c r="S8" s="50"/>
      <c r="T8" s="10">
        <f>SUM(B$6*B8+C$6*C8+D$6*D8+E$6*E8+F$6*F8+G$6*G8+H$6*H8+I$6*I8+K$6*K8+L$6*L8+M$6*M8+O$6*O8+P$6*P8+R$6*R8+N$6*N8)</f>
        <v>0</v>
      </c>
    </row>
    <row r="9" spans="1:21" ht="34.200000000000003" thickBot="1" x14ac:dyDescent="0.35">
      <c r="A9" s="8" t="s">
        <v>23</v>
      </c>
      <c r="B9" s="9">
        <f>'Seite 2'!E$23</f>
        <v>0</v>
      </c>
      <c r="C9" s="9">
        <f>'Seite 2'!F$23</f>
        <v>0</v>
      </c>
      <c r="D9" s="9">
        <f>'Seite 2'!G$23</f>
        <v>0</v>
      </c>
      <c r="E9" s="9">
        <f>'Seite 2'!H$23</f>
        <v>0</v>
      </c>
      <c r="F9" s="9">
        <f>'Seite 2'!I$23</f>
        <v>0</v>
      </c>
      <c r="G9" s="9">
        <f>'Seite 2'!J$23</f>
        <v>0</v>
      </c>
      <c r="H9" s="9">
        <f>'Seite 2'!K$23</f>
        <v>0</v>
      </c>
      <c r="I9" s="26">
        <f>'Seite 2'!L$23</f>
        <v>0</v>
      </c>
      <c r="J9" s="50"/>
      <c r="K9" s="36">
        <f>'Seite 2'!M$23</f>
        <v>0</v>
      </c>
      <c r="L9" s="9">
        <f>'Seite 2'!N$23</f>
        <v>0</v>
      </c>
      <c r="M9" s="9">
        <f>'Seite 2'!O$23</f>
        <v>0</v>
      </c>
      <c r="N9" s="9">
        <f>'Seite 2'!P$23</f>
        <v>0</v>
      </c>
      <c r="O9" s="9">
        <f>'Seite 2'!Q$23</f>
        <v>0</v>
      </c>
      <c r="P9" s="26">
        <f>'Seite 2'!R$23</f>
        <v>0</v>
      </c>
      <c r="Q9" s="50"/>
      <c r="R9" s="36">
        <f>'Seite 2'!S$23</f>
        <v>0</v>
      </c>
      <c r="S9" s="50"/>
      <c r="T9" s="10">
        <f t="shared" ref="T9:T11" si="0">SUM(B$6*B9+C$6*C9+D$6*D9+E$6*E9+F$6*F9+G$6*G9+H$6*H9+I$6*I9+K$6*K9+L$6*L9+M$6*M9+O$6*O9+P$6*P9+R$6*R9+N$6*N9)</f>
        <v>0</v>
      </c>
    </row>
    <row r="10" spans="1:21" ht="34.200000000000003" thickBot="1" x14ac:dyDescent="0.35">
      <c r="A10" s="8" t="s">
        <v>24</v>
      </c>
      <c r="B10" s="9">
        <f>'Seite 3'!E$23</f>
        <v>0</v>
      </c>
      <c r="C10" s="9">
        <f>'Seite 3'!F$23</f>
        <v>0</v>
      </c>
      <c r="D10" s="9">
        <f>'Seite 3'!G$23</f>
        <v>0</v>
      </c>
      <c r="E10" s="9">
        <f>'Seite 3'!H$23</f>
        <v>0</v>
      </c>
      <c r="F10" s="9">
        <f>'Seite 3'!I$23</f>
        <v>0</v>
      </c>
      <c r="G10" s="9">
        <f>'Seite 3'!J$23</f>
        <v>0</v>
      </c>
      <c r="H10" s="9">
        <f>'Seite 3'!K$23</f>
        <v>0</v>
      </c>
      <c r="I10" s="26">
        <f>'Seite 3'!L$23</f>
        <v>0</v>
      </c>
      <c r="J10" s="50"/>
      <c r="K10" s="36">
        <f>'Seite 3'!M$23</f>
        <v>0</v>
      </c>
      <c r="L10" s="9">
        <f>'Seite 3'!N$23</f>
        <v>0</v>
      </c>
      <c r="M10" s="9">
        <f>'Seite 3'!O$23</f>
        <v>0</v>
      </c>
      <c r="N10" s="9">
        <f>'Seite 3'!P$23</f>
        <v>0</v>
      </c>
      <c r="O10" s="9">
        <f>'Seite 3'!Q$23</f>
        <v>0</v>
      </c>
      <c r="P10" s="26">
        <f>'Seite 3'!R$23</f>
        <v>0</v>
      </c>
      <c r="Q10" s="50"/>
      <c r="R10" s="36">
        <f>'Seite 3'!S$23</f>
        <v>0</v>
      </c>
      <c r="S10" s="50"/>
      <c r="T10" s="10">
        <f t="shared" si="0"/>
        <v>0</v>
      </c>
    </row>
    <row r="11" spans="1:21" ht="34.200000000000003" thickBot="1" x14ac:dyDescent="0.35">
      <c r="A11" s="8" t="s">
        <v>25</v>
      </c>
      <c r="B11" s="9">
        <f>'Seite 4'!E$23</f>
        <v>0</v>
      </c>
      <c r="C11" s="9">
        <f>'Seite 4'!F$23</f>
        <v>0</v>
      </c>
      <c r="D11" s="9">
        <f>'Seite 4'!G$23</f>
        <v>0</v>
      </c>
      <c r="E11" s="9">
        <f>'Seite 4'!H$23</f>
        <v>0</v>
      </c>
      <c r="F11" s="9">
        <f>'Seite 4'!I$23</f>
        <v>0</v>
      </c>
      <c r="G11" s="9">
        <f>'Seite 4'!J$23</f>
        <v>0</v>
      </c>
      <c r="H11" s="9">
        <f>'Seite 4'!K$23</f>
        <v>0</v>
      </c>
      <c r="I11" s="26">
        <f>'Seite 4'!L$23</f>
        <v>0</v>
      </c>
      <c r="J11" s="50"/>
      <c r="K11" s="36">
        <f>'Seite 4'!M$23</f>
        <v>0</v>
      </c>
      <c r="L11" s="9">
        <f>'Seite 4'!N$23</f>
        <v>0</v>
      </c>
      <c r="M11" s="9">
        <f>'Seite 4'!O$23</f>
        <v>0</v>
      </c>
      <c r="N11" s="9">
        <f>'Seite 4'!P$23</f>
        <v>0</v>
      </c>
      <c r="O11" s="9">
        <f>'Seite 4'!Q$23</f>
        <v>0</v>
      </c>
      <c r="P11" s="26">
        <f>'Seite 4'!R$23</f>
        <v>0</v>
      </c>
      <c r="Q11" s="50"/>
      <c r="R11" s="36">
        <f>'Seite 4'!S$23</f>
        <v>0</v>
      </c>
      <c r="S11" s="50"/>
      <c r="T11" s="10">
        <f t="shared" si="0"/>
        <v>0</v>
      </c>
    </row>
    <row r="12" spans="1:21" ht="34.200000000000003" thickBot="1" x14ac:dyDescent="0.35">
      <c r="A12" s="8" t="s">
        <v>26</v>
      </c>
      <c r="B12" s="55"/>
      <c r="C12" s="56"/>
      <c r="D12" s="56"/>
      <c r="E12" s="56"/>
      <c r="F12" s="56"/>
      <c r="G12" s="56"/>
      <c r="H12" s="56"/>
      <c r="I12" s="56"/>
      <c r="J12" s="56"/>
      <c r="K12" s="56"/>
      <c r="L12" s="56"/>
      <c r="M12" s="56"/>
      <c r="N12" s="56"/>
      <c r="O12" s="56"/>
      <c r="P12" s="56"/>
      <c r="Q12" s="56"/>
      <c r="R12" s="56"/>
      <c r="S12" s="57"/>
      <c r="T12" s="10">
        <f>IF(L25=0,0,13.5)</f>
        <v>0</v>
      </c>
      <c r="U12" s="13"/>
    </row>
    <row r="13" spans="1:21" ht="16.2" thickBot="1" x14ac:dyDescent="0.35">
      <c r="A13" s="156" t="s">
        <v>90</v>
      </c>
      <c r="B13" s="135">
        <f t="shared" ref="B13:P13" si="1">SUM(B8:B11)</f>
        <v>0</v>
      </c>
      <c r="C13" s="135">
        <f t="shared" si="1"/>
        <v>0</v>
      </c>
      <c r="D13" s="135">
        <f t="shared" si="1"/>
        <v>0</v>
      </c>
      <c r="E13" s="135">
        <f t="shared" si="1"/>
        <v>0</v>
      </c>
      <c r="F13" s="135">
        <f t="shared" si="1"/>
        <v>0</v>
      </c>
      <c r="G13" s="135">
        <f t="shared" si="1"/>
        <v>0</v>
      </c>
      <c r="H13" s="135">
        <f t="shared" si="1"/>
        <v>0</v>
      </c>
      <c r="I13" s="135">
        <f t="shared" si="1"/>
        <v>0</v>
      </c>
      <c r="J13" s="136">
        <f>SUM(B13*B$6+C13*C$6+D13*D$6+E13*E$6+F13*F$6+G13*G$6+H13*H$6+I13*I$6)</f>
        <v>0</v>
      </c>
      <c r="K13" s="135">
        <f t="shared" si="1"/>
        <v>0</v>
      </c>
      <c r="L13" s="135">
        <f t="shared" si="1"/>
        <v>0</v>
      </c>
      <c r="M13" s="135">
        <f t="shared" si="1"/>
        <v>0</v>
      </c>
      <c r="N13" s="135">
        <f t="shared" si="1"/>
        <v>0</v>
      </c>
      <c r="O13" s="135">
        <f t="shared" si="1"/>
        <v>0</v>
      </c>
      <c r="P13" s="135">
        <f t="shared" si="1"/>
        <v>0</v>
      </c>
      <c r="Q13" s="136">
        <f>SUM(K13*K$6+L13*L$6+M13*M$6+O13*O$6+P13*P$6+N$6*N13)</f>
        <v>0</v>
      </c>
      <c r="R13" s="135">
        <f>SUM(R8:R11)</f>
        <v>0</v>
      </c>
      <c r="S13" s="135">
        <f>(SUM(R8:R11))*25.95</f>
        <v>0</v>
      </c>
      <c r="T13" s="137"/>
    </row>
    <row r="14" spans="1:21" ht="34.200000000000003" thickBot="1" x14ac:dyDescent="0.35">
      <c r="A14" s="155" t="s">
        <v>29</v>
      </c>
      <c r="B14" s="62"/>
      <c r="C14" s="62"/>
      <c r="D14" s="62"/>
      <c r="E14" s="62"/>
      <c r="F14" s="62"/>
      <c r="G14" s="62"/>
      <c r="H14" s="62"/>
      <c r="I14" s="63"/>
      <c r="J14" s="58">
        <f>SUM(B14*B$6+C14*C$6+D14*D$6+E14*E$6+F14*F$6+G14*G$6+H14*H$6+I14*I$6)</f>
        <v>0</v>
      </c>
      <c r="K14" s="64"/>
      <c r="L14" s="62"/>
      <c r="M14" s="62"/>
      <c r="N14" s="62"/>
      <c r="O14" s="62"/>
      <c r="P14" s="63"/>
      <c r="Q14" s="58">
        <f t="shared" ref="Q14:Q23" si="2">SUM(K14*K$6+L14*L$6+M14*M$6+O14*O$6+P14*P$6+N$6*N14)</f>
        <v>0</v>
      </c>
      <c r="R14" s="64"/>
      <c r="S14" s="51">
        <f>R14*R$6</f>
        <v>0</v>
      </c>
      <c r="T14" s="10">
        <f>SUM(B$6*B14+C$6*C14+D$6*D14+E$6*E14+F$6*F14+G$6*G14+H$6*H14+I$6*I14+K$6*K14+L$6*L14+M$6*M14+O$6*O14+P$6*P14+R$6*R14+N$6*N14)</f>
        <v>0</v>
      </c>
    </row>
    <row r="15" spans="1:21" ht="34.200000000000003" thickBot="1" x14ac:dyDescent="0.35">
      <c r="A15" s="155" t="s">
        <v>30</v>
      </c>
      <c r="B15" s="105"/>
      <c r="C15" s="105"/>
      <c r="D15" s="105"/>
      <c r="E15" s="105"/>
      <c r="F15" s="105"/>
      <c r="G15" s="105"/>
      <c r="H15" s="105"/>
      <c r="I15" s="106"/>
      <c r="J15" s="58">
        <f t="shared" ref="J15:J23" si="3">SUM(B15*B$6+C15*C$6+D15*D$6+E15*E$6+F15*F$6+G15*G$6+H15*H$6+I15*I$6)</f>
        <v>0</v>
      </c>
      <c r="K15" s="64"/>
      <c r="L15" s="62"/>
      <c r="M15" s="62"/>
      <c r="N15" s="62"/>
      <c r="O15" s="62"/>
      <c r="P15" s="63"/>
      <c r="Q15" s="58">
        <f t="shared" si="2"/>
        <v>0</v>
      </c>
      <c r="R15" s="64"/>
      <c r="S15" s="51">
        <f t="shared" ref="S15:S23" si="4">R15*R$6</f>
        <v>0</v>
      </c>
      <c r="T15" s="10">
        <f t="shared" ref="T15:T23" si="5">SUM(B$6*B15+C$6*C15+D$6*D15+E$6*E15+F$6*F15+G$6*G15+H$6*H15+I$6*I15+K$6*K15+L$6*L15+M$6*M15+O$6*O15+P$6*P15+R$6*R15+N$6*N15)</f>
        <v>0</v>
      </c>
    </row>
    <row r="16" spans="1:21" ht="34.200000000000003" thickBot="1" x14ac:dyDescent="0.35">
      <c r="A16" s="155" t="s">
        <v>31</v>
      </c>
      <c r="B16" s="62"/>
      <c r="C16" s="62"/>
      <c r="D16" s="62"/>
      <c r="E16" s="62"/>
      <c r="F16" s="105"/>
      <c r="G16" s="105"/>
      <c r="H16" s="62"/>
      <c r="I16" s="63"/>
      <c r="J16" s="58">
        <f t="shared" si="3"/>
        <v>0</v>
      </c>
      <c r="K16" s="64"/>
      <c r="L16" s="62"/>
      <c r="M16" s="62"/>
      <c r="N16" s="62"/>
      <c r="O16" s="62"/>
      <c r="P16" s="63"/>
      <c r="Q16" s="58">
        <f t="shared" si="2"/>
        <v>0</v>
      </c>
      <c r="R16" s="64"/>
      <c r="S16" s="51">
        <f t="shared" si="4"/>
        <v>0</v>
      </c>
      <c r="T16" s="10">
        <f t="shared" si="5"/>
        <v>0</v>
      </c>
    </row>
    <row r="17" spans="1:20" ht="34.200000000000003" thickBot="1" x14ac:dyDescent="0.35">
      <c r="A17" s="155" t="s">
        <v>32</v>
      </c>
      <c r="B17" s="105"/>
      <c r="C17" s="105"/>
      <c r="D17" s="105"/>
      <c r="E17" s="105"/>
      <c r="F17" s="105"/>
      <c r="G17" s="105"/>
      <c r="H17" s="105"/>
      <c r="I17" s="106"/>
      <c r="J17" s="58">
        <f t="shared" si="3"/>
        <v>0</v>
      </c>
      <c r="K17" s="64"/>
      <c r="L17" s="62"/>
      <c r="M17" s="62"/>
      <c r="N17" s="62"/>
      <c r="O17" s="62"/>
      <c r="P17" s="63"/>
      <c r="Q17" s="58">
        <f t="shared" si="2"/>
        <v>0</v>
      </c>
      <c r="R17" s="107"/>
      <c r="S17" s="51">
        <f t="shared" si="4"/>
        <v>0</v>
      </c>
      <c r="T17" s="10">
        <f t="shared" si="5"/>
        <v>0</v>
      </c>
    </row>
    <row r="18" spans="1:20" ht="34.200000000000003" thickBot="1" x14ac:dyDescent="0.35">
      <c r="A18" s="155" t="s">
        <v>33</v>
      </c>
      <c r="B18" s="105"/>
      <c r="C18" s="105"/>
      <c r="D18" s="105"/>
      <c r="E18" s="105"/>
      <c r="F18" s="105"/>
      <c r="G18" s="105"/>
      <c r="H18" s="105"/>
      <c r="I18" s="106"/>
      <c r="J18" s="58">
        <f t="shared" si="3"/>
        <v>0</v>
      </c>
      <c r="K18" s="64"/>
      <c r="L18" s="62"/>
      <c r="M18" s="62"/>
      <c r="N18" s="62"/>
      <c r="O18" s="62"/>
      <c r="P18" s="63"/>
      <c r="Q18" s="58">
        <f t="shared" si="2"/>
        <v>0</v>
      </c>
      <c r="R18" s="64"/>
      <c r="S18" s="51">
        <f t="shared" si="4"/>
        <v>0</v>
      </c>
      <c r="T18" s="10">
        <f t="shared" si="5"/>
        <v>0</v>
      </c>
    </row>
    <row r="19" spans="1:20" ht="34.200000000000003" thickBot="1" x14ac:dyDescent="0.35">
      <c r="A19" s="155" t="s">
        <v>34</v>
      </c>
      <c r="B19" s="62"/>
      <c r="C19" s="62"/>
      <c r="D19" s="62"/>
      <c r="E19" s="62"/>
      <c r="F19" s="62"/>
      <c r="G19" s="62"/>
      <c r="H19" s="62"/>
      <c r="I19" s="63"/>
      <c r="J19" s="58">
        <f t="shared" si="3"/>
        <v>0</v>
      </c>
      <c r="K19" s="107"/>
      <c r="L19" s="105"/>
      <c r="M19" s="105"/>
      <c r="N19" s="105"/>
      <c r="O19" s="105"/>
      <c r="P19" s="106"/>
      <c r="Q19" s="58">
        <f t="shared" si="2"/>
        <v>0</v>
      </c>
      <c r="R19" s="64"/>
      <c r="S19" s="51">
        <f t="shared" si="4"/>
        <v>0</v>
      </c>
      <c r="T19" s="10">
        <f t="shared" si="5"/>
        <v>0</v>
      </c>
    </row>
    <row r="20" spans="1:20" ht="34.200000000000003" thickBot="1" x14ac:dyDescent="0.35">
      <c r="A20" s="155" t="s">
        <v>35</v>
      </c>
      <c r="B20" s="105"/>
      <c r="C20" s="105"/>
      <c r="D20" s="105"/>
      <c r="E20" s="105"/>
      <c r="F20" s="105"/>
      <c r="G20" s="105"/>
      <c r="H20" s="105"/>
      <c r="I20" s="106"/>
      <c r="J20" s="58">
        <f t="shared" si="3"/>
        <v>0</v>
      </c>
      <c r="K20" s="64"/>
      <c r="L20" s="62"/>
      <c r="M20" s="62"/>
      <c r="N20" s="62"/>
      <c r="O20" s="62"/>
      <c r="P20" s="63"/>
      <c r="Q20" s="58">
        <f t="shared" si="2"/>
        <v>0</v>
      </c>
      <c r="R20" s="64"/>
      <c r="S20" s="51">
        <f t="shared" si="4"/>
        <v>0</v>
      </c>
      <c r="T20" s="10">
        <f t="shared" si="5"/>
        <v>0</v>
      </c>
    </row>
    <row r="21" spans="1:20" ht="34.200000000000003" thickBot="1" x14ac:dyDescent="0.35">
      <c r="A21" s="155" t="s">
        <v>36</v>
      </c>
      <c r="B21" s="62"/>
      <c r="C21" s="62"/>
      <c r="D21" s="62"/>
      <c r="E21" s="62"/>
      <c r="F21" s="62"/>
      <c r="G21" s="62"/>
      <c r="H21" s="62"/>
      <c r="I21" s="63"/>
      <c r="J21" s="58">
        <f t="shared" si="3"/>
        <v>0</v>
      </c>
      <c r="K21" s="64"/>
      <c r="L21" s="62"/>
      <c r="M21" s="62"/>
      <c r="N21" s="62"/>
      <c r="O21" s="62"/>
      <c r="P21" s="63"/>
      <c r="Q21" s="58">
        <f t="shared" si="2"/>
        <v>0</v>
      </c>
      <c r="R21" s="107"/>
      <c r="S21" s="51">
        <f t="shared" si="4"/>
        <v>0</v>
      </c>
      <c r="T21" s="10">
        <f t="shared" si="5"/>
        <v>0</v>
      </c>
    </row>
    <row r="22" spans="1:20" ht="34.200000000000003" thickBot="1" x14ac:dyDescent="0.35">
      <c r="A22" s="61" t="s">
        <v>100</v>
      </c>
      <c r="B22" s="62"/>
      <c r="C22" s="62"/>
      <c r="D22" s="62"/>
      <c r="E22" s="62"/>
      <c r="F22" s="62"/>
      <c r="G22" s="62"/>
      <c r="H22" s="62"/>
      <c r="I22" s="63"/>
      <c r="J22" s="58">
        <f t="shared" si="3"/>
        <v>0</v>
      </c>
      <c r="K22" s="64"/>
      <c r="L22" s="62"/>
      <c r="M22" s="62"/>
      <c r="N22" s="62"/>
      <c r="O22" s="62"/>
      <c r="P22" s="63"/>
      <c r="Q22" s="58">
        <f t="shared" si="2"/>
        <v>0</v>
      </c>
      <c r="R22" s="64"/>
      <c r="S22" s="51">
        <f t="shared" si="4"/>
        <v>0</v>
      </c>
      <c r="T22" s="10">
        <f t="shared" si="5"/>
        <v>0</v>
      </c>
    </row>
    <row r="23" spans="1:20" ht="34.200000000000003" thickBot="1" x14ac:dyDescent="0.35">
      <c r="A23" s="61" t="s">
        <v>101</v>
      </c>
      <c r="B23" s="62"/>
      <c r="C23" s="62"/>
      <c r="D23" s="62"/>
      <c r="E23" s="62"/>
      <c r="F23" s="62"/>
      <c r="G23" s="62"/>
      <c r="H23" s="62"/>
      <c r="I23" s="63"/>
      <c r="J23" s="58">
        <f t="shared" si="3"/>
        <v>0</v>
      </c>
      <c r="K23" s="64"/>
      <c r="L23" s="62"/>
      <c r="M23" s="62"/>
      <c r="N23" s="62"/>
      <c r="O23" s="62"/>
      <c r="P23" s="63"/>
      <c r="Q23" s="58">
        <f t="shared" si="2"/>
        <v>0</v>
      </c>
      <c r="R23" s="64"/>
      <c r="S23" s="51">
        <f t="shared" si="4"/>
        <v>0</v>
      </c>
      <c r="T23" s="10">
        <f t="shared" si="5"/>
        <v>0</v>
      </c>
    </row>
    <row r="24" spans="1:20" ht="34.5" customHeight="1" thickBot="1" x14ac:dyDescent="0.35">
      <c r="A24" s="54" t="s">
        <v>64</v>
      </c>
      <c r="B24" s="207" t="s">
        <v>37</v>
      </c>
      <c r="C24" s="208"/>
      <c r="D24" s="46">
        <f>(B25*B6)+(C25*C6)+(D25*D6)+(E25*E6)+(F25*F6)+(G25*G6)+(H25*H6)+(I25*I6)</f>
        <v>0</v>
      </c>
      <c r="E24" s="52"/>
      <c r="F24" s="50"/>
      <c r="G24" s="50"/>
      <c r="H24" s="50"/>
      <c r="I24" s="50"/>
      <c r="J24" s="53"/>
      <c r="K24" s="207" t="s">
        <v>38</v>
      </c>
      <c r="L24" s="208"/>
      <c r="M24" s="47">
        <f>(K25*K6)+(L25*L6+T12)+(M25*M6)+(O25*O6)+(P25*P6)</f>
        <v>0</v>
      </c>
      <c r="N24" s="46"/>
      <c r="O24" s="50"/>
      <c r="P24" s="50"/>
      <c r="Q24" s="207" t="s">
        <v>39</v>
      </c>
      <c r="R24" s="208"/>
      <c r="S24" s="47">
        <f>S25</f>
        <v>0</v>
      </c>
      <c r="T24" s="104" t="s">
        <v>65</v>
      </c>
    </row>
    <row r="25" spans="1:20" ht="34.200000000000003" thickBot="1" x14ac:dyDescent="0.35">
      <c r="A25" s="60" t="s">
        <v>63</v>
      </c>
      <c r="B25" s="4">
        <f t="shared" ref="B25:P25" si="6">SUM(B8:B23)</f>
        <v>0</v>
      </c>
      <c r="C25" s="4">
        <f t="shared" si="6"/>
        <v>0</v>
      </c>
      <c r="D25" s="4">
        <f t="shared" si="6"/>
        <v>0</v>
      </c>
      <c r="E25" s="4">
        <f t="shared" si="6"/>
        <v>0</v>
      </c>
      <c r="F25" s="4">
        <f t="shared" si="6"/>
        <v>0</v>
      </c>
      <c r="G25" s="4">
        <f t="shared" si="6"/>
        <v>0</v>
      </c>
      <c r="H25" s="4">
        <f t="shared" si="6"/>
        <v>0</v>
      </c>
      <c r="I25" s="27">
        <f t="shared" si="6"/>
        <v>0</v>
      </c>
      <c r="J25" s="59"/>
      <c r="K25" s="37">
        <f t="shared" si="6"/>
        <v>0</v>
      </c>
      <c r="L25" s="4">
        <f t="shared" si="6"/>
        <v>0</v>
      </c>
      <c r="M25" s="4">
        <f t="shared" si="6"/>
        <v>0</v>
      </c>
      <c r="N25" s="4">
        <f t="shared" si="6"/>
        <v>0</v>
      </c>
      <c r="O25" s="4">
        <f t="shared" si="6"/>
        <v>0</v>
      </c>
      <c r="P25" s="38">
        <f t="shared" si="6"/>
        <v>0</v>
      </c>
      <c r="Q25" s="50"/>
      <c r="R25" s="4">
        <f>SUM(R8:R11,R14:R23)</f>
        <v>0</v>
      </c>
      <c r="S25" s="103">
        <f>(SUM(R8:R11)+SUM(R14:R23))*25.95</f>
        <v>0</v>
      </c>
      <c r="T25" s="11">
        <f t="shared" ref="T25" si="7">SUM(T8:T11)</f>
        <v>0</v>
      </c>
    </row>
  </sheetData>
  <protectedRanges>
    <protectedRange sqref="A1 T1" name="Bereich2"/>
    <protectedRange sqref="A12:Q12 C24:R24 Q25 S25 J25 A13 J13 Q13 A8:S11 B14:Q23" name="Bereich1"/>
    <protectedRange sqref="S24 R12:S23 B13:I13 K13:P13" name="Bereich1_2"/>
    <protectedRange sqref="B24" name="Bereich1_3_1"/>
    <protectedRange sqref="A14:A24" name="Bereich1_1"/>
    <protectedRange sqref="B1:Q1" name="Bereich2_1"/>
    <protectedRange sqref="R1:S1" name="Bereich2_1_1"/>
  </protectedRanges>
  <mergeCells count="30">
    <mergeCell ref="A2:A5"/>
    <mergeCell ref="T2:T5"/>
    <mergeCell ref="B4:B5"/>
    <mergeCell ref="C4:C5"/>
    <mergeCell ref="D4:D5"/>
    <mergeCell ref="M4:M5"/>
    <mergeCell ref="O4:O5"/>
    <mergeCell ref="R4:R5"/>
    <mergeCell ref="E4:E5"/>
    <mergeCell ref="F4:F5"/>
    <mergeCell ref="G4:G5"/>
    <mergeCell ref="I4:I5"/>
    <mergeCell ref="K4:K5"/>
    <mergeCell ref="L4:L5"/>
    <mergeCell ref="B1:R1"/>
    <mergeCell ref="P4:P5"/>
    <mergeCell ref="H4:H5"/>
    <mergeCell ref="R2:S2"/>
    <mergeCell ref="R3:S3"/>
    <mergeCell ref="S4:S5"/>
    <mergeCell ref="Q24:R24"/>
    <mergeCell ref="K24:L24"/>
    <mergeCell ref="B24:C24"/>
    <mergeCell ref="J4:J5"/>
    <mergeCell ref="K2:Q2"/>
    <mergeCell ref="K3:Q3"/>
    <mergeCell ref="B2:J2"/>
    <mergeCell ref="B3:J3"/>
    <mergeCell ref="Q4:Q5"/>
    <mergeCell ref="N4:N5"/>
  </mergeCells>
  <conditionalFormatting sqref="D24">
    <cfRule type="cellIs" priority="16" operator="equal">
      <formula>0</formula>
    </cfRule>
    <cfRule type="cellIs" dxfId="9" priority="17" operator="greaterThan">
      <formula>200</formula>
    </cfRule>
    <cfRule type="cellIs" dxfId="8" priority="18" operator="between">
      <formula>1</formula>
      <formula>200</formula>
    </cfRule>
  </conditionalFormatting>
  <conditionalFormatting sqref="J13:J23">
    <cfRule type="cellIs" priority="7" operator="equal">
      <formula>0</formula>
    </cfRule>
    <cfRule type="cellIs" dxfId="7" priority="8" operator="greaterThan">
      <formula>200</formula>
    </cfRule>
    <cfRule type="cellIs" dxfId="6" priority="9" operator="between">
      <formula>1</formula>
      <formula>200</formula>
    </cfRule>
  </conditionalFormatting>
  <conditionalFormatting sqref="M24:N24">
    <cfRule type="cellIs" priority="13" operator="equal">
      <formula>0</formula>
    </cfRule>
    <cfRule type="cellIs" dxfId="5" priority="14" operator="greaterThan">
      <formula>120</formula>
    </cfRule>
    <cfRule type="cellIs" dxfId="4" priority="15" operator="between">
      <formula>1</formula>
      <formula>120</formula>
    </cfRule>
  </conditionalFormatting>
  <conditionalFormatting sqref="Q13:Q23">
    <cfRule type="cellIs" priority="4" operator="equal">
      <formula>0</formula>
    </cfRule>
    <cfRule type="cellIs" dxfId="3" priority="5" operator="greaterThan">
      <formula>120</formula>
    </cfRule>
    <cfRule type="cellIs" dxfId="2" priority="6" operator="between">
      <formula>1</formula>
      <formula>120</formula>
    </cfRule>
  </conditionalFormatting>
  <conditionalFormatting sqref="S14:S24">
    <cfRule type="cellIs" priority="1" operator="equal">
      <formula>0</formula>
    </cfRule>
    <cfRule type="cellIs" dxfId="1" priority="2" operator="greaterThan">
      <formula>375</formula>
    </cfRule>
    <cfRule type="cellIs" dxfId="0" priority="3" operator="between">
      <formula>1</formula>
      <formula>375</formula>
    </cfRule>
  </conditionalFormatting>
  <pageMargins left="0.70866141732283472" right="0.70866141732283472" top="0.78740157480314965" bottom="0.78740157480314965" header="0.31496062992125984" footer="0.31496062992125984"/>
  <pageSetup paperSize="9" scale="56" orientation="landscape" r:id="rId1"/>
  <headerFooter>
    <oddHeader>&amp;C&amp;"-,Fett"&amp;20&amp;EBestellliste Varroose-Tierarzneimittel 2025</oddHeader>
    <oddFooter xml:space="preserve">&amp;L&amp;KFF0000*&amp;K01+000         Bei 5 Liter Gebinde fallen Kosten für Gefahrgut von 12,20€ je Sendung an.
            Ab 2 Kanister 1 Auslaufhan inklusive.
&amp;KFF0000**   &amp;K01+000    Bei 12 Flaschen (1 Karton) sind 2 Sprühköpfe inklusive.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5"/>
  <sheetViews>
    <sheetView topLeftCell="D1" workbookViewId="0">
      <selection activeCell="P2" sqref="P2"/>
    </sheetView>
  </sheetViews>
  <sheetFormatPr baseColWidth="10" defaultRowHeight="14.4" x14ac:dyDescent="0.3"/>
  <cols>
    <col min="1" max="3" width="25.6640625" customWidth="1"/>
    <col min="4" max="4" width="33.6640625" customWidth="1"/>
    <col min="16" max="16" width="11.5546875" style="159"/>
  </cols>
  <sheetData>
    <row r="1" spans="1:19" ht="95.4" thickBot="1" x14ac:dyDescent="0.35">
      <c r="A1" s="5" t="s">
        <v>27</v>
      </c>
      <c r="B1" s="5" t="s">
        <v>28</v>
      </c>
      <c r="C1" s="18" t="s">
        <v>54</v>
      </c>
      <c r="D1" s="19" t="s">
        <v>55</v>
      </c>
      <c r="E1" s="152" t="s">
        <v>44</v>
      </c>
      <c r="F1" s="151" t="s">
        <v>45</v>
      </c>
      <c r="G1" s="151" t="s">
        <v>46</v>
      </c>
      <c r="H1" s="151" t="s">
        <v>48</v>
      </c>
      <c r="I1" s="151" t="s">
        <v>47</v>
      </c>
      <c r="J1" s="151" t="s">
        <v>49</v>
      </c>
      <c r="K1" s="151" t="s">
        <v>77</v>
      </c>
      <c r="L1" s="147" t="s">
        <v>78</v>
      </c>
      <c r="M1" s="148" t="s">
        <v>6</v>
      </c>
      <c r="N1" s="149" t="s">
        <v>41</v>
      </c>
      <c r="O1" s="149" t="s">
        <v>7</v>
      </c>
      <c r="P1" s="158" t="s">
        <v>250</v>
      </c>
      <c r="Q1" s="149" t="s">
        <v>251</v>
      </c>
      <c r="R1" s="153" t="s">
        <v>42</v>
      </c>
      <c r="S1" s="150" t="s">
        <v>40</v>
      </c>
    </row>
    <row r="2" spans="1:19" ht="34.200000000000003" thickBot="1" x14ac:dyDescent="0.35">
      <c r="A2" s="8"/>
      <c r="B2" s="8"/>
      <c r="C2" s="100"/>
      <c r="D2" s="20"/>
      <c r="E2" s="40"/>
      <c r="F2" s="41"/>
      <c r="G2" s="41"/>
      <c r="H2" s="41"/>
      <c r="I2" s="41"/>
      <c r="J2" s="41"/>
      <c r="K2" s="41"/>
      <c r="L2" s="42"/>
      <c r="M2" s="43"/>
      <c r="N2" s="41"/>
      <c r="O2" s="41"/>
      <c r="P2" s="41"/>
      <c r="Q2" s="41"/>
      <c r="R2" s="44"/>
      <c r="S2" s="45"/>
    </row>
    <row r="3" spans="1:19" ht="34.200000000000003" thickBot="1" x14ac:dyDescent="0.35">
      <c r="A3" s="8"/>
      <c r="B3" s="8"/>
      <c r="C3" s="100"/>
      <c r="D3" s="20"/>
      <c r="E3" s="40"/>
      <c r="F3" s="41"/>
      <c r="G3" s="41"/>
      <c r="H3" s="41"/>
      <c r="I3" s="41"/>
      <c r="J3" s="41"/>
      <c r="K3" s="41"/>
      <c r="L3" s="42"/>
      <c r="M3" s="43"/>
      <c r="N3" s="41"/>
      <c r="O3" s="41"/>
      <c r="P3" s="41"/>
      <c r="Q3" s="41"/>
      <c r="R3" s="44"/>
      <c r="S3" s="45"/>
    </row>
    <row r="4" spans="1:19" ht="34.200000000000003" thickBot="1" x14ac:dyDescent="0.35">
      <c r="A4" s="8"/>
      <c r="B4" s="8"/>
      <c r="C4" s="100"/>
      <c r="D4" s="20"/>
      <c r="E4" s="40"/>
      <c r="F4" s="41"/>
      <c r="G4" s="41"/>
      <c r="H4" s="41"/>
      <c r="I4" s="41"/>
      <c r="J4" s="41"/>
      <c r="K4" s="41"/>
      <c r="L4" s="42"/>
      <c r="M4" s="43"/>
      <c r="N4" s="41"/>
      <c r="O4" s="41"/>
      <c r="P4" s="41"/>
      <c r="Q4" s="41"/>
      <c r="R4" s="44"/>
      <c r="S4" s="45"/>
    </row>
    <row r="5" spans="1:19" ht="34.200000000000003" thickBot="1" x14ac:dyDescent="0.35">
      <c r="A5" s="8"/>
      <c r="B5" s="8"/>
      <c r="C5" s="100"/>
      <c r="D5" s="20"/>
      <c r="E5" s="40"/>
      <c r="F5" s="41"/>
      <c r="G5" s="41"/>
      <c r="H5" s="41"/>
      <c r="I5" s="41"/>
      <c r="J5" s="41"/>
      <c r="K5" s="41"/>
      <c r="L5" s="42"/>
      <c r="M5" s="43"/>
      <c r="N5" s="41"/>
      <c r="O5" s="41"/>
      <c r="P5" s="41"/>
      <c r="Q5" s="41"/>
      <c r="R5" s="44"/>
      <c r="S5" s="45"/>
    </row>
    <row r="6" spans="1:19" ht="34.200000000000003" thickBot="1" x14ac:dyDescent="0.35">
      <c r="A6" s="8"/>
      <c r="B6" s="8"/>
      <c r="C6" s="100"/>
      <c r="D6" s="20"/>
      <c r="E6" s="40"/>
      <c r="F6" s="41"/>
      <c r="G6" s="41"/>
      <c r="H6" s="41"/>
      <c r="I6" s="41"/>
      <c r="J6" s="41"/>
      <c r="K6" s="41"/>
      <c r="L6" s="42"/>
      <c r="M6" s="43"/>
      <c r="N6" s="41"/>
      <c r="O6" s="41"/>
      <c r="P6" s="41"/>
      <c r="Q6" s="41"/>
      <c r="R6" s="44"/>
      <c r="S6" s="45"/>
    </row>
    <row r="7" spans="1:19" ht="34.200000000000003" thickBot="1" x14ac:dyDescent="0.35">
      <c r="A7" s="8"/>
      <c r="B7" s="8"/>
      <c r="C7" s="100"/>
      <c r="D7" s="20"/>
      <c r="E7" s="40"/>
      <c r="F7" s="41"/>
      <c r="G7" s="41"/>
      <c r="H7" s="41"/>
      <c r="I7" s="41"/>
      <c r="J7" s="41"/>
      <c r="K7" s="41"/>
      <c r="L7" s="42"/>
      <c r="M7" s="43"/>
      <c r="N7" s="41"/>
      <c r="O7" s="41"/>
      <c r="P7" s="41"/>
      <c r="Q7" s="41"/>
      <c r="R7" s="44"/>
      <c r="S7" s="45"/>
    </row>
    <row r="8" spans="1:19" ht="34.200000000000003" thickBot="1" x14ac:dyDescent="0.35">
      <c r="A8" s="8"/>
      <c r="B8" s="8"/>
      <c r="C8" s="100"/>
      <c r="D8" s="20"/>
      <c r="E8" s="40"/>
      <c r="F8" s="41"/>
      <c r="G8" s="41"/>
      <c r="H8" s="41"/>
      <c r="I8" s="41"/>
      <c r="J8" s="41"/>
      <c r="K8" s="41"/>
      <c r="L8" s="42"/>
      <c r="M8" s="43"/>
      <c r="N8" s="41"/>
      <c r="O8" s="41"/>
      <c r="P8" s="41"/>
      <c r="Q8" s="41"/>
      <c r="R8" s="44"/>
      <c r="S8" s="45"/>
    </row>
    <row r="9" spans="1:19" ht="34.200000000000003" thickBot="1" x14ac:dyDescent="0.35">
      <c r="A9" s="8"/>
      <c r="B9" s="8"/>
      <c r="C9" s="102"/>
      <c r="D9" s="20"/>
      <c r="E9" s="40"/>
      <c r="F9" s="41"/>
      <c r="G9" s="41"/>
      <c r="H9" s="41"/>
      <c r="I9" s="41"/>
      <c r="J9" s="41"/>
      <c r="K9" s="41"/>
      <c r="L9" s="42"/>
      <c r="M9" s="43"/>
      <c r="N9" s="41"/>
      <c r="O9" s="41"/>
      <c r="P9" s="41"/>
      <c r="Q9" s="41"/>
      <c r="R9" s="44"/>
      <c r="S9" s="45"/>
    </row>
    <row r="10" spans="1:19" ht="34.200000000000003" thickBot="1" x14ac:dyDescent="0.35">
      <c r="A10" s="8"/>
      <c r="B10" s="8"/>
      <c r="C10" s="102"/>
      <c r="D10" s="20"/>
      <c r="E10" s="40"/>
      <c r="F10" s="41"/>
      <c r="G10" s="41"/>
      <c r="H10" s="41"/>
      <c r="I10" s="41"/>
      <c r="J10" s="41"/>
      <c r="K10" s="41"/>
      <c r="L10" s="42"/>
      <c r="M10" s="43"/>
      <c r="N10" s="41"/>
      <c r="O10" s="41"/>
      <c r="P10" s="41"/>
      <c r="Q10" s="41"/>
      <c r="R10" s="44"/>
      <c r="S10" s="45"/>
    </row>
    <row r="11" spans="1:19" ht="34.200000000000003" thickBot="1" x14ac:dyDescent="0.35">
      <c r="A11" s="8"/>
      <c r="B11" s="8"/>
      <c r="C11" s="100"/>
      <c r="D11" s="20"/>
      <c r="E11" s="40"/>
      <c r="F11" s="41"/>
      <c r="G11" s="41"/>
      <c r="H11" s="41"/>
      <c r="I11" s="41"/>
      <c r="J11" s="41"/>
      <c r="K11" s="41"/>
      <c r="L11" s="42"/>
      <c r="M11" s="43"/>
      <c r="N11" s="41"/>
      <c r="O11" s="41"/>
      <c r="P11" s="41"/>
      <c r="Q11" s="41"/>
      <c r="R11" s="44"/>
      <c r="S11" s="45"/>
    </row>
    <row r="12" spans="1:19" ht="34.200000000000003" thickBot="1" x14ac:dyDescent="0.35">
      <c r="A12" s="8"/>
      <c r="B12" s="8"/>
      <c r="C12" s="100"/>
      <c r="D12" s="20"/>
      <c r="E12" s="40"/>
      <c r="F12" s="41"/>
      <c r="G12" s="41"/>
      <c r="H12" s="41"/>
      <c r="I12" s="41"/>
      <c r="J12" s="41"/>
      <c r="K12" s="41"/>
      <c r="L12" s="42"/>
      <c r="M12" s="43"/>
      <c r="N12" s="41"/>
      <c r="O12" s="41"/>
      <c r="P12" s="41"/>
      <c r="Q12" s="41"/>
      <c r="R12" s="44"/>
      <c r="S12" s="45"/>
    </row>
    <row r="13" spans="1:19" ht="34.200000000000003" thickBot="1" x14ac:dyDescent="0.35">
      <c r="A13" s="8"/>
      <c r="B13" s="8"/>
      <c r="C13" s="102"/>
      <c r="D13" s="20"/>
      <c r="E13" s="40"/>
      <c r="F13" s="41"/>
      <c r="G13" s="41"/>
      <c r="H13" s="41"/>
      <c r="I13" s="41"/>
      <c r="J13" s="41"/>
      <c r="K13" s="41"/>
      <c r="L13" s="42"/>
      <c r="M13" s="43"/>
      <c r="N13" s="41"/>
      <c r="O13" s="41"/>
      <c r="P13" s="41"/>
      <c r="Q13" s="41"/>
      <c r="R13" s="44"/>
      <c r="S13" s="45"/>
    </row>
    <row r="14" spans="1:19" ht="34.200000000000003" thickBot="1" x14ac:dyDescent="0.35">
      <c r="A14" s="8"/>
      <c r="B14" s="8"/>
      <c r="C14" s="100"/>
      <c r="D14" s="20"/>
      <c r="E14" s="40"/>
      <c r="F14" s="41"/>
      <c r="G14" s="41"/>
      <c r="H14" s="41"/>
      <c r="I14" s="41"/>
      <c r="J14" s="41"/>
      <c r="K14" s="41"/>
      <c r="L14" s="42"/>
      <c r="M14" s="43"/>
      <c r="N14" s="41"/>
      <c r="O14" s="41"/>
      <c r="P14" s="41"/>
      <c r="Q14" s="41"/>
      <c r="R14" s="44"/>
      <c r="S14" s="45"/>
    </row>
    <row r="15" spans="1:19" ht="34.200000000000003" thickBot="1" x14ac:dyDescent="0.35">
      <c r="A15" s="8"/>
      <c r="B15" s="8"/>
      <c r="C15" s="100"/>
      <c r="D15" s="20"/>
      <c r="E15" s="40"/>
      <c r="F15" s="41"/>
      <c r="G15" s="41"/>
      <c r="H15" s="41"/>
      <c r="I15" s="41"/>
      <c r="J15" s="41"/>
      <c r="K15" s="41"/>
      <c r="L15" s="42"/>
      <c r="M15" s="43"/>
      <c r="N15" s="41"/>
      <c r="O15" s="41"/>
      <c r="P15" s="41"/>
      <c r="Q15" s="41"/>
      <c r="R15" s="44"/>
      <c r="S15" s="45"/>
    </row>
    <row r="16" spans="1:19" ht="34.200000000000003" thickBot="1" x14ac:dyDescent="0.35">
      <c r="A16" s="8"/>
      <c r="B16" s="8"/>
      <c r="C16" s="100"/>
      <c r="D16" s="20"/>
      <c r="E16" s="40"/>
      <c r="F16" s="41"/>
      <c r="G16" s="41"/>
      <c r="H16" s="41"/>
      <c r="I16" s="41"/>
      <c r="J16" s="41"/>
      <c r="K16" s="41"/>
      <c r="L16" s="42"/>
      <c r="M16" s="43"/>
      <c r="N16" s="41"/>
      <c r="O16" s="41"/>
      <c r="P16" s="41"/>
      <c r="Q16" s="41"/>
      <c r="R16" s="44"/>
      <c r="S16" s="45"/>
    </row>
    <row r="17" spans="1:19" ht="34.200000000000003" thickBot="1" x14ac:dyDescent="0.35">
      <c r="A17" s="8"/>
      <c r="B17" s="8"/>
      <c r="C17" s="100"/>
      <c r="D17" s="20"/>
      <c r="E17" s="40"/>
      <c r="F17" s="41"/>
      <c r="G17" s="41"/>
      <c r="H17" s="41"/>
      <c r="I17" s="41"/>
      <c r="J17" s="41"/>
      <c r="K17" s="41"/>
      <c r="L17" s="42"/>
      <c r="M17" s="43"/>
      <c r="N17" s="41"/>
      <c r="O17" s="41"/>
      <c r="P17" s="41"/>
      <c r="Q17" s="41"/>
      <c r="R17" s="44"/>
      <c r="S17" s="45"/>
    </row>
    <row r="18" spans="1:19" ht="34.200000000000003" thickBot="1" x14ac:dyDescent="0.35">
      <c r="A18" s="8"/>
      <c r="B18" s="8"/>
      <c r="C18" s="100"/>
      <c r="D18" s="20"/>
      <c r="E18" s="40"/>
      <c r="F18" s="41"/>
      <c r="G18" s="41"/>
      <c r="H18" s="41"/>
      <c r="I18" s="41"/>
      <c r="J18" s="41"/>
      <c r="K18" s="41"/>
      <c r="L18" s="42"/>
      <c r="M18" s="43"/>
      <c r="N18" s="41"/>
      <c r="O18" s="41"/>
      <c r="P18" s="41"/>
      <c r="Q18" s="41"/>
      <c r="R18" s="44"/>
      <c r="S18" s="45"/>
    </row>
    <row r="19" spans="1:19" ht="34.200000000000003" thickBot="1" x14ac:dyDescent="0.35">
      <c r="A19" s="8"/>
      <c r="B19" s="8"/>
      <c r="C19" s="100"/>
      <c r="D19" s="20"/>
      <c r="E19" s="40"/>
      <c r="F19" s="41"/>
      <c r="G19" s="41"/>
      <c r="H19" s="41"/>
      <c r="I19" s="41"/>
      <c r="J19" s="41"/>
      <c r="K19" s="41"/>
      <c r="L19" s="42"/>
      <c r="M19" s="43"/>
      <c r="N19" s="41"/>
      <c r="O19" s="41"/>
      <c r="P19" s="41"/>
      <c r="Q19" s="41"/>
      <c r="R19" s="44"/>
      <c r="S19" s="45"/>
    </row>
    <row r="20" spans="1:19" ht="34.200000000000003" thickBot="1" x14ac:dyDescent="0.35">
      <c r="A20" s="8"/>
      <c r="B20" s="8"/>
      <c r="C20" s="100"/>
      <c r="D20" s="20"/>
      <c r="E20" s="40"/>
      <c r="F20" s="41"/>
      <c r="G20" s="41"/>
      <c r="H20" s="41"/>
      <c r="I20" s="41"/>
      <c r="J20" s="41"/>
      <c r="K20" s="41"/>
      <c r="L20" s="42"/>
      <c r="M20" s="43"/>
      <c r="N20" s="41"/>
      <c r="O20" s="41"/>
      <c r="P20" s="41"/>
      <c r="Q20" s="41"/>
      <c r="R20" s="44"/>
      <c r="S20" s="45"/>
    </row>
    <row r="21" spans="1:19" ht="34.200000000000003" thickBot="1" x14ac:dyDescent="0.35">
      <c r="A21" s="8"/>
      <c r="B21" s="8"/>
      <c r="C21" s="100"/>
      <c r="D21" s="20"/>
      <c r="E21" s="40"/>
      <c r="F21" s="41"/>
      <c r="G21" s="41"/>
      <c r="H21" s="41"/>
      <c r="I21" s="41"/>
      <c r="J21" s="41"/>
      <c r="K21" s="41"/>
      <c r="L21" s="42"/>
      <c r="M21" s="43"/>
      <c r="N21" s="41"/>
      <c r="O21" s="41"/>
      <c r="P21" s="41"/>
      <c r="Q21" s="41"/>
      <c r="R21" s="44"/>
      <c r="S21" s="45"/>
    </row>
    <row r="22" spans="1:19" ht="34.200000000000003" thickBot="1" x14ac:dyDescent="0.35">
      <c r="A22" s="8"/>
      <c r="B22" s="8"/>
      <c r="C22" s="100"/>
      <c r="D22" s="20"/>
      <c r="E22" s="40"/>
      <c r="F22" s="41"/>
      <c r="G22" s="41"/>
      <c r="H22" s="41"/>
      <c r="I22" s="41"/>
      <c r="J22" s="41"/>
      <c r="K22" s="41"/>
      <c r="L22" s="42"/>
      <c r="M22" s="43"/>
      <c r="N22" s="41"/>
      <c r="O22" s="41"/>
      <c r="P22" s="41"/>
      <c r="Q22" s="41"/>
      <c r="R22" s="44"/>
      <c r="S22" s="45"/>
    </row>
    <row r="23" spans="1:19" ht="34.200000000000003" thickBot="1" x14ac:dyDescent="0.35">
      <c r="A23" s="8"/>
      <c r="B23" s="8"/>
      <c r="C23" s="100"/>
      <c r="D23" s="20"/>
      <c r="E23" s="40"/>
      <c r="F23" s="41"/>
      <c r="G23" s="41"/>
      <c r="H23" s="41"/>
      <c r="I23" s="41"/>
      <c r="J23" s="41"/>
      <c r="K23" s="41"/>
      <c r="L23" s="42"/>
      <c r="M23" s="43"/>
      <c r="N23" s="41"/>
      <c r="O23" s="41"/>
      <c r="P23" s="41"/>
      <c r="Q23" s="41"/>
      <c r="R23" s="44"/>
      <c r="S23" s="45"/>
    </row>
    <row r="24" spans="1:19" ht="34.200000000000003" thickBot="1" x14ac:dyDescent="0.35">
      <c r="A24" s="8"/>
      <c r="B24" s="8"/>
      <c r="C24" s="100"/>
      <c r="D24" s="20"/>
      <c r="E24" s="40"/>
      <c r="F24" s="41"/>
      <c r="G24" s="41"/>
      <c r="H24" s="41"/>
      <c r="I24" s="41"/>
      <c r="J24" s="41"/>
      <c r="K24" s="41"/>
      <c r="L24" s="42"/>
      <c r="M24" s="43"/>
      <c r="N24" s="41"/>
      <c r="O24" s="41"/>
      <c r="P24" s="41"/>
      <c r="Q24" s="41"/>
      <c r="R24" s="44"/>
      <c r="S24" s="45"/>
    </row>
    <row r="25" spans="1:19" ht="34.200000000000003" thickBot="1" x14ac:dyDescent="0.35">
      <c r="A25" s="8"/>
      <c r="B25" s="8"/>
      <c r="C25" s="100"/>
      <c r="D25" s="20"/>
      <c r="E25" s="40"/>
      <c r="F25" s="41"/>
      <c r="G25" s="41"/>
      <c r="H25" s="41"/>
      <c r="I25" s="41"/>
      <c r="J25" s="41"/>
      <c r="K25" s="41"/>
      <c r="L25" s="42"/>
      <c r="M25" s="43"/>
      <c r="N25" s="41"/>
      <c r="O25" s="41"/>
      <c r="P25" s="41"/>
      <c r="Q25" s="41"/>
      <c r="R25" s="44"/>
      <c r="S25" s="45"/>
    </row>
    <row r="26" spans="1:19" ht="34.200000000000003" thickBot="1" x14ac:dyDescent="0.35">
      <c r="A26" s="8"/>
      <c r="B26" s="8"/>
      <c r="C26" s="100"/>
      <c r="D26" s="20"/>
      <c r="E26" s="40"/>
      <c r="F26" s="41"/>
      <c r="G26" s="41"/>
      <c r="H26" s="41"/>
      <c r="I26" s="41"/>
      <c r="J26" s="41"/>
      <c r="K26" s="41"/>
      <c r="L26" s="42"/>
      <c r="M26" s="43"/>
      <c r="N26" s="41"/>
      <c r="O26" s="41"/>
      <c r="P26" s="41"/>
      <c r="Q26" s="41"/>
      <c r="R26" s="44"/>
      <c r="S26" s="45"/>
    </row>
    <row r="27" spans="1:19" ht="34.200000000000003" thickBot="1" x14ac:dyDescent="0.35">
      <c r="A27" s="8"/>
      <c r="B27" s="8"/>
      <c r="C27" s="100"/>
      <c r="D27" s="20"/>
      <c r="E27" s="40"/>
      <c r="F27" s="41"/>
      <c r="G27" s="41"/>
      <c r="H27" s="41"/>
      <c r="I27" s="41"/>
      <c r="J27" s="41"/>
      <c r="K27" s="41"/>
      <c r="L27" s="42"/>
      <c r="M27" s="43"/>
      <c r="N27" s="41"/>
      <c r="O27" s="41"/>
      <c r="P27" s="41"/>
      <c r="Q27" s="41"/>
      <c r="R27" s="44"/>
      <c r="S27" s="45"/>
    </row>
    <row r="28" spans="1:19" ht="34.200000000000003" thickBot="1" x14ac:dyDescent="0.35">
      <c r="A28" s="8"/>
      <c r="B28" s="8"/>
      <c r="C28" s="100"/>
      <c r="D28" s="20"/>
      <c r="E28" s="40"/>
      <c r="F28" s="41"/>
      <c r="G28" s="41"/>
      <c r="H28" s="41"/>
      <c r="I28" s="41"/>
      <c r="J28" s="41"/>
      <c r="K28" s="41"/>
      <c r="L28" s="42"/>
      <c r="M28" s="43"/>
      <c r="N28" s="41"/>
      <c r="O28" s="41"/>
      <c r="P28" s="41"/>
      <c r="Q28" s="41"/>
      <c r="R28" s="44"/>
      <c r="S28" s="45"/>
    </row>
    <row r="29" spans="1:19" ht="34.200000000000003" thickBot="1" x14ac:dyDescent="0.35">
      <c r="A29" s="8" t="s">
        <v>204</v>
      </c>
      <c r="B29" s="8" t="s">
        <v>91</v>
      </c>
      <c r="C29" s="100" t="s">
        <v>211</v>
      </c>
      <c r="D29" s="20" t="s">
        <v>220</v>
      </c>
      <c r="E29" s="40"/>
      <c r="F29" s="41"/>
      <c r="G29" s="41"/>
      <c r="H29" s="41"/>
      <c r="I29" s="41"/>
      <c r="J29" s="41"/>
      <c r="K29" s="41"/>
      <c r="L29" s="42"/>
      <c r="M29" s="43"/>
      <c r="N29" s="41"/>
      <c r="O29" s="41"/>
      <c r="P29" s="41"/>
      <c r="Q29" s="41"/>
      <c r="R29" s="44"/>
      <c r="S29" s="45"/>
    </row>
    <row r="30" spans="1:19" ht="34.200000000000003" thickBot="1" x14ac:dyDescent="0.35">
      <c r="A30" s="8" t="s">
        <v>205</v>
      </c>
      <c r="B30" s="8" t="s">
        <v>93</v>
      </c>
      <c r="C30" s="100" t="s">
        <v>92</v>
      </c>
      <c r="D30" s="20" t="s">
        <v>219</v>
      </c>
      <c r="E30" s="40"/>
      <c r="F30" s="41"/>
      <c r="G30" s="41"/>
      <c r="H30" s="41"/>
      <c r="I30" s="41"/>
      <c r="J30" s="41"/>
      <c r="K30" s="41"/>
      <c r="L30" s="42"/>
      <c r="M30" s="43"/>
      <c r="N30" s="41"/>
      <c r="O30" s="41"/>
      <c r="P30" s="41"/>
      <c r="Q30" s="41"/>
      <c r="R30" s="44"/>
      <c r="S30" s="45"/>
    </row>
    <row r="31" spans="1:19" ht="34.200000000000003" thickBot="1" x14ac:dyDescent="0.35">
      <c r="A31" s="8" t="s">
        <v>206</v>
      </c>
      <c r="B31" s="8" t="s">
        <v>94</v>
      </c>
      <c r="C31" s="100" t="s">
        <v>95</v>
      </c>
      <c r="D31" s="20" t="s">
        <v>218</v>
      </c>
      <c r="E31" s="40"/>
      <c r="F31" s="41"/>
      <c r="G31" s="41"/>
      <c r="H31" s="41"/>
      <c r="I31" s="41"/>
      <c r="J31" s="41"/>
      <c r="K31" s="41"/>
      <c r="L31" s="42"/>
      <c r="M31" s="43"/>
      <c r="N31" s="41"/>
      <c r="O31" s="41"/>
      <c r="P31" s="41"/>
      <c r="Q31" s="41"/>
      <c r="R31" s="44"/>
      <c r="S31" s="45"/>
    </row>
    <row r="32" spans="1:19" ht="34.200000000000003" thickBot="1" x14ac:dyDescent="0.35">
      <c r="A32" s="8" t="s">
        <v>207</v>
      </c>
      <c r="B32" s="8" t="s">
        <v>96</v>
      </c>
      <c r="C32" s="100" t="s">
        <v>212</v>
      </c>
      <c r="D32" s="20"/>
      <c r="E32" s="40"/>
      <c r="F32" s="41"/>
      <c r="G32" s="41"/>
      <c r="H32" s="41"/>
      <c r="I32" s="41"/>
      <c r="J32" s="41"/>
      <c r="K32" s="41"/>
      <c r="L32" s="42"/>
      <c r="M32" s="43"/>
      <c r="N32" s="41"/>
      <c r="O32" s="41"/>
      <c r="P32" s="41"/>
      <c r="Q32" s="41"/>
      <c r="R32" s="44"/>
      <c r="S32" s="45"/>
    </row>
    <row r="33" spans="1:19" ht="34.200000000000003" thickBot="1" x14ac:dyDescent="0.35">
      <c r="A33" s="8" t="s">
        <v>208</v>
      </c>
      <c r="B33" s="8" t="s">
        <v>97</v>
      </c>
      <c r="C33" s="100" t="s">
        <v>213</v>
      </c>
      <c r="D33" s="20" t="s">
        <v>217</v>
      </c>
      <c r="E33" s="40"/>
      <c r="F33" s="41"/>
      <c r="G33" s="41"/>
      <c r="H33" s="41"/>
      <c r="I33" s="41"/>
      <c r="J33" s="41"/>
      <c r="K33" s="41"/>
      <c r="L33" s="42"/>
      <c r="M33" s="43"/>
      <c r="N33" s="41"/>
      <c r="O33" s="41"/>
      <c r="P33" s="41"/>
      <c r="Q33" s="41"/>
      <c r="R33" s="44"/>
      <c r="S33" s="45"/>
    </row>
    <row r="34" spans="1:19" ht="34.200000000000003" thickBot="1" x14ac:dyDescent="0.35">
      <c r="A34" s="8" t="s">
        <v>209</v>
      </c>
      <c r="B34" s="8" t="s">
        <v>98</v>
      </c>
      <c r="C34" s="100" t="s">
        <v>214</v>
      </c>
      <c r="D34" s="20" t="s">
        <v>216</v>
      </c>
      <c r="E34" s="40"/>
      <c r="F34" s="41"/>
      <c r="G34" s="41"/>
      <c r="H34" s="41"/>
      <c r="I34" s="41"/>
      <c r="J34" s="41"/>
      <c r="K34" s="41"/>
      <c r="L34" s="42"/>
      <c r="M34" s="43"/>
      <c r="N34" s="41"/>
      <c r="O34" s="41"/>
      <c r="P34" s="41"/>
      <c r="Q34" s="41"/>
      <c r="R34" s="44"/>
      <c r="S34" s="45"/>
    </row>
    <row r="35" spans="1:19" ht="34.200000000000003" thickBot="1" x14ac:dyDescent="0.35">
      <c r="A35" s="8" t="s">
        <v>210</v>
      </c>
      <c r="B35" s="8" t="s">
        <v>99</v>
      </c>
      <c r="C35" s="102" t="s">
        <v>203</v>
      </c>
      <c r="D35" s="20" t="s">
        <v>215</v>
      </c>
      <c r="E35" s="40"/>
      <c r="F35" s="41"/>
      <c r="G35" s="41"/>
      <c r="H35" s="41"/>
      <c r="I35" s="41"/>
      <c r="J35" s="41"/>
      <c r="K35" s="41"/>
      <c r="L35" s="42"/>
      <c r="M35" s="43"/>
      <c r="N35" s="41"/>
      <c r="O35" s="41"/>
      <c r="P35" s="41"/>
      <c r="Q35" s="41"/>
      <c r="R35" s="44"/>
      <c r="S35" s="45"/>
    </row>
  </sheetData>
  <protectedRanges>
    <protectedRange sqref="A2:R16" name="Bereich1"/>
    <protectedRange sqref="S2:S16" name="Bereich1_1"/>
    <protectedRange sqref="A17:R28" name="Bereich1_2"/>
    <protectedRange sqref="S17:S28" name="Bereich1_1_1"/>
    <protectedRange sqref="A29:R35" name="Bereich1_3"/>
    <protectedRange sqref="S29:S35" name="Bereich1_1_2"/>
  </protectedRange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30"/>
  <sheetViews>
    <sheetView topLeftCell="A10" workbookViewId="0">
      <selection activeCell="F24" sqref="F24"/>
    </sheetView>
  </sheetViews>
  <sheetFormatPr baseColWidth="10" defaultRowHeight="14.4" x14ac:dyDescent="0.3"/>
  <cols>
    <col min="1" max="1" width="16.109375" customWidth="1"/>
    <col min="2" max="2" width="31.6640625" customWidth="1"/>
  </cols>
  <sheetData>
    <row r="1" spans="1:5" ht="23.4" x14ac:dyDescent="0.45">
      <c r="A1" s="229" t="s">
        <v>227</v>
      </c>
      <c r="B1" s="229"/>
      <c r="C1" s="229"/>
      <c r="D1" s="229"/>
      <c r="E1" s="229"/>
    </row>
    <row r="2" spans="1:5" ht="18" x14ac:dyDescent="0.35">
      <c r="A2" s="228" t="s">
        <v>226</v>
      </c>
      <c r="B2" s="228"/>
      <c r="C2" s="228"/>
      <c r="D2" s="228"/>
      <c r="E2" s="228"/>
    </row>
    <row r="3" spans="1:5" ht="9" customHeight="1" thickBot="1" x14ac:dyDescent="0.35"/>
    <row r="4" spans="1:5" s="84" customFormat="1" ht="22.5" customHeight="1" x14ac:dyDescent="0.3">
      <c r="A4" s="85" t="s">
        <v>27</v>
      </c>
      <c r="B4" s="233"/>
      <c r="C4" s="233"/>
      <c r="D4" s="234"/>
      <c r="E4" s="227" t="s">
        <v>88</v>
      </c>
    </row>
    <row r="5" spans="1:5" s="84" customFormat="1" ht="22.5" customHeight="1" x14ac:dyDescent="0.3">
      <c r="A5" s="86" t="s">
        <v>28</v>
      </c>
      <c r="B5" s="235"/>
      <c r="C5" s="235"/>
      <c r="D5" s="236"/>
      <c r="E5" s="227"/>
    </row>
    <row r="6" spans="1:5" s="84" customFormat="1" ht="22.5" customHeight="1" x14ac:dyDescent="0.3">
      <c r="A6" s="87" t="s">
        <v>87</v>
      </c>
      <c r="B6" s="235"/>
      <c r="C6" s="235"/>
      <c r="D6" s="236"/>
      <c r="E6" s="227"/>
    </row>
    <row r="7" spans="1:5" s="84" customFormat="1" ht="22.5" customHeight="1" x14ac:dyDescent="0.3">
      <c r="A7" s="86" t="s">
        <v>72</v>
      </c>
      <c r="B7" s="235"/>
      <c r="C7" s="235"/>
      <c r="D7" s="236"/>
      <c r="E7" s="227"/>
    </row>
    <row r="8" spans="1:5" s="84" customFormat="1" ht="22.5" customHeight="1" thickBot="1" x14ac:dyDescent="0.35">
      <c r="A8" s="88" t="s">
        <v>89</v>
      </c>
      <c r="B8" s="237"/>
      <c r="C8" s="237"/>
      <c r="D8" s="238"/>
      <c r="E8" s="227"/>
    </row>
    <row r="9" spans="1:5" ht="9" customHeight="1" x14ac:dyDescent="0.3"/>
    <row r="10" spans="1:5" ht="15" thickBot="1" x14ac:dyDescent="0.35">
      <c r="A10" s="70" t="s">
        <v>67</v>
      </c>
      <c r="B10" s="71" t="s">
        <v>68</v>
      </c>
      <c r="C10" s="70" t="s">
        <v>69</v>
      </c>
      <c r="D10" s="70" t="s">
        <v>70</v>
      </c>
    </row>
    <row r="11" spans="1:5" ht="25.5" customHeight="1" thickTop="1" thickBot="1" x14ac:dyDescent="0.4">
      <c r="A11" s="96"/>
      <c r="B11" s="72" t="s">
        <v>84</v>
      </c>
      <c r="C11" s="73" t="s">
        <v>10</v>
      </c>
      <c r="D11" s="89">
        <v>22.15</v>
      </c>
      <c r="E11" s="230" t="s">
        <v>82</v>
      </c>
    </row>
    <row r="12" spans="1:5" ht="25.5" customHeight="1" thickBot="1" x14ac:dyDescent="0.4">
      <c r="A12" s="97"/>
      <c r="B12" s="74" t="s">
        <v>85</v>
      </c>
      <c r="C12" s="75" t="s">
        <v>10</v>
      </c>
      <c r="D12" s="90">
        <v>20.100000000000001</v>
      </c>
      <c r="E12" s="231"/>
    </row>
    <row r="13" spans="1:5" ht="25.5" customHeight="1" thickBot="1" x14ac:dyDescent="0.4">
      <c r="A13" s="97"/>
      <c r="B13" s="74" t="s">
        <v>86</v>
      </c>
      <c r="C13" s="75" t="s">
        <v>10</v>
      </c>
      <c r="D13" s="90">
        <v>72.099999999999994</v>
      </c>
      <c r="E13" s="231"/>
    </row>
    <row r="14" spans="1:5" ht="25.5" customHeight="1" thickBot="1" x14ac:dyDescent="0.4">
      <c r="A14" s="97"/>
      <c r="B14" s="74" t="s">
        <v>74</v>
      </c>
      <c r="C14" s="75" t="s">
        <v>11</v>
      </c>
      <c r="D14" s="90">
        <v>8.1</v>
      </c>
      <c r="E14" s="231"/>
    </row>
    <row r="15" spans="1:5" ht="25.5" customHeight="1" thickBot="1" x14ac:dyDescent="0.4">
      <c r="A15" s="97"/>
      <c r="B15" s="74" t="s">
        <v>75</v>
      </c>
      <c r="C15" s="75" t="s">
        <v>12</v>
      </c>
      <c r="D15" s="90">
        <v>9.15</v>
      </c>
      <c r="E15" s="231"/>
    </row>
    <row r="16" spans="1:5" ht="25.5" customHeight="1" thickBot="1" x14ac:dyDescent="0.4">
      <c r="A16" s="97"/>
      <c r="B16" s="74" t="s">
        <v>76</v>
      </c>
      <c r="C16" s="75" t="s">
        <v>13</v>
      </c>
      <c r="D16" s="90">
        <v>24.55</v>
      </c>
      <c r="E16" s="231"/>
    </row>
    <row r="17" spans="1:5" ht="25.5" customHeight="1" thickBot="1" x14ac:dyDescent="0.4">
      <c r="A17" s="97"/>
      <c r="B17" s="74" t="s">
        <v>79</v>
      </c>
      <c r="C17" s="75" t="s">
        <v>50</v>
      </c>
      <c r="D17" s="90">
        <v>24.95</v>
      </c>
      <c r="E17" s="231"/>
    </row>
    <row r="18" spans="1:5" ht="25.5" customHeight="1" thickBot="1" x14ac:dyDescent="0.4">
      <c r="A18" s="98"/>
      <c r="B18" s="76" t="s">
        <v>80</v>
      </c>
      <c r="C18" s="77" t="s">
        <v>51</v>
      </c>
      <c r="D18" s="91">
        <v>50</v>
      </c>
      <c r="E18" s="231"/>
    </row>
    <row r="19" spans="1:5" ht="9" customHeight="1" thickTop="1" thickBot="1" x14ac:dyDescent="0.4">
      <c r="A19" s="69"/>
      <c r="D19" s="68"/>
      <c r="E19" s="66"/>
    </row>
    <row r="20" spans="1:5" ht="25.5" customHeight="1" thickTop="1" thickBot="1" x14ac:dyDescent="0.4">
      <c r="A20" s="96"/>
      <c r="B20" s="78" t="s">
        <v>81</v>
      </c>
      <c r="C20" s="73" t="s">
        <v>11</v>
      </c>
      <c r="D20" s="92">
        <v>9.4499999999999993</v>
      </c>
      <c r="E20" s="230" t="s">
        <v>73</v>
      </c>
    </row>
    <row r="21" spans="1:5" ht="25.5" customHeight="1" thickBot="1" x14ac:dyDescent="0.4">
      <c r="A21" s="97"/>
      <c r="B21" s="79" t="s">
        <v>247</v>
      </c>
      <c r="C21" s="75" t="s">
        <v>14</v>
      </c>
      <c r="D21" s="93">
        <v>37.5</v>
      </c>
      <c r="E21" s="231"/>
    </row>
    <row r="22" spans="1:5" ht="25.5" customHeight="1" thickBot="1" x14ac:dyDescent="0.4">
      <c r="A22" s="97"/>
      <c r="B22" s="79" t="s">
        <v>246</v>
      </c>
      <c r="C22" s="75" t="s">
        <v>11</v>
      </c>
      <c r="D22" s="93">
        <v>11.75</v>
      </c>
      <c r="E22" s="231"/>
    </row>
    <row r="23" spans="1:5" s="154" customFormat="1" ht="25.5" customHeight="1" thickBot="1" x14ac:dyDescent="0.4">
      <c r="A23" s="97"/>
      <c r="B23" s="79" t="s">
        <v>232</v>
      </c>
      <c r="C23" s="75" t="s">
        <v>230</v>
      </c>
      <c r="D23" s="93">
        <v>8</v>
      </c>
      <c r="E23" s="231"/>
    </row>
    <row r="24" spans="1:5" ht="25.5" customHeight="1" thickBot="1" x14ac:dyDescent="0.4">
      <c r="A24" s="97"/>
      <c r="B24" s="79" t="s">
        <v>233</v>
      </c>
      <c r="C24" s="75" t="s">
        <v>231</v>
      </c>
      <c r="D24" s="93">
        <v>11.75</v>
      </c>
      <c r="E24" s="231"/>
    </row>
    <row r="25" spans="1:5" ht="25.5" customHeight="1" thickBot="1" x14ac:dyDescent="0.4">
      <c r="A25" s="98"/>
      <c r="B25" s="80" t="s">
        <v>42</v>
      </c>
      <c r="C25" s="77" t="s">
        <v>15</v>
      </c>
      <c r="D25" s="94">
        <v>2.7</v>
      </c>
      <c r="E25" s="231"/>
    </row>
    <row r="26" spans="1:5" ht="9" customHeight="1" thickTop="1" thickBot="1" x14ac:dyDescent="0.4">
      <c r="A26" s="69"/>
      <c r="D26" s="68"/>
    </row>
    <row r="27" spans="1:5" ht="25.5" customHeight="1" thickTop="1" thickBot="1" x14ac:dyDescent="0.4">
      <c r="A27" s="99"/>
      <c r="B27" s="81" t="s">
        <v>228</v>
      </c>
      <c r="C27" s="82" t="s">
        <v>16</v>
      </c>
      <c r="D27" s="95">
        <v>25.95</v>
      </c>
      <c r="E27" s="83" t="s">
        <v>4</v>
      </c>
    </row>
    <row r="28" spans="1:5" ht="9" customHeight="1" thickTop="1" x14ac:dyDescent="0.3"/>
    <row r="29" spans="1:5" ht="15.6" x14ac:dyDescent="0.3">
      <c r="A29" s="67" t="s">
        <v>71</v>
      </c>
    </row>
    <row r="30" spans="1:5" ht="138.75" customHeight="1" x14ac:dyDescent="0.3">
      <c r="A30" s="232" t="s">
        <v>83</v>
      </c>
      <c r="B30" s="232"/>
      <c r="C30" s="232"/>
      <c r="D30" s="232"/>
      <c r="E30" s="232"/>
    </row>
  </sheetData>
  <mergeCells count="11">
    <mergeCell ref="E4:E8"/>
    <mergeCell ref="A2:E2"/>
    <mergeCell ref="A1:E1"/>
    <mergeCell ref="E20:E25"/>
    <mergeCell ref="A30:E30"/>
    <mergeCell ref="B4:D4"/>
    <mergeCell ref="B5:D5"/>
    <mergeCell ref="B6:D6"/>
    <mergeCell ref="B7:D7"/>
    <mergeCell ref="B8:D8"/>
    <mergeCell ref="E11:E18"/>
  </mergeCells>
  <printOptions horizontalCentered="1"/>
  <pageMargins left="0.70866141732283472" right="0.70866141732283472" top="0.59055118110236227" bottom="0.59055118110236227"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29"/>
  <sheetViews>
    <sheetView workbookViewId="0">
      <selection sqref="A1:H1"/>
    </sheetView>
  </sheetViews>
  <sheetFormatPr baseColWidth="10" defaultColWidth="11.44140625" defaultRowHeight="14.4" x14ac:dyDescent="0.3"/>
  <cols>
    <col min="1" max="1" width="8.88671875" style="110" customWidth="1"/>
    <col min="2" max="2" width="8.6640625" style="110" customWidth="1"/>
    <col min="3" max="3" width="0.5546875" style="110" customWidth="1"/>
    <col min="4" max="4" width="45.33203125" style="110" customWidth="1"/>
    <col min="5" max="5" width="1.88671875" style="110" customWidth="1"/>
    <col min="6" max="6" width="10.109375" style="112" customWidth="1"/>
    <col min="7" max="7" width="16.6640625" style="110" customWidth="1"/>
    <col min="8" max="8" width="16.88671875" style="110" customWidth="1"/>
    <col min="9" max="16384" width="11.44140625" style="110"/>
  </cols>
  <sheetData>
    <row r="1" spans="1:8" ht="16.8" x14ac:dyDescent="0.3">
      <c r="A1" s="240" t="s">
        <v>235</v>
      </c>
      <c r="B1" s="240"/>
      <c r="C1" s="240"/>
      <c r="D1" s="240"/>
      <c r="E1" s="240"/>
      <c r="F1" s="240"/>
      <c r="G1" s="240"/>
      <c r="H1" s="240"/>
    </row>
    <row r="2" spans="1:8" x14ac:dyDescent="0.3">
      <c r="A2" s="114"/>
      <c r="B2" s="114"/>
    </row>
    <row r="3" spans="1:8" x14ac:dyDescent="0.3">
      <c r="A3" s="114"/>
      <c r="B3" s="114"/>
    </row>
    <row r="4" spans="1:8" ht="22.5" customHeight="1" x14ac:dyDescent="0.3">
      <c r="C4" s="109" t="s">
        <v>102</v>
      </c>
      <c r="D4" s="109"/>
      <c r="F4" s="241" t="s">
        <v>103</v>
      </c>
      <c r="G4" s="241"/>
      <c r="H4" s="241"/>
    </row>
    <row r="5" spans="1:8" ht="18" customHeight="1" x14ac:dyDescent="0.3">
      <c r="A5" s="239" t="s">
        <v>104</v>
      </c>
      <c r="B5" s="239"/>
      <c r="C5" s="242" t="s">
        <v>105</v>
      </c>
      <c r="D5" s="242"/>
      <c r="E5" s="111"/>
      <c r="F5" s="242" t="s">
        <v>106</v>
      </c>
      <c r="G5" s="242"/>
      <c r="H5" s="242"/>
    </row>
    <row r="6" spans="1:8" ht="12" customHeight="1" x14ac:dyDescent="0.3">
      <c r="F6" s="239"/>
      <c r="G6" s="239"/>
      <c r="H6" s="239"/>
    </row>
    <row r="7" spans="1:8" ht="18" customHeight="1" x14ac:dyDescent="0.3">
      <c r="A7" s="239" t="s">
        <v>107</v>
      </c>
      <c r="B7" s="239"/>
      <c r="C7" s="242" t="s">
        <v>108</v>
      </c>
      <c r="D7" s="242"/>
      <c r="E7" s="111"/>
      <c r="F7" s="242" t="s">
        <v>109</v>
      </c>
      <c r="G7" s="242"/>
      <c r="H7" s="242"/>
    </row>
    <row r="8" spans="1:8" ht="12" customHeight="1" x14ac:dyDescent="0.3">
      <c r="F8" s="239"/>
      <c r="G8" s="239"/>
      <c r="H8" s="239"/>
    </row>
    <row r="9" spans="1:8" ht="18" customHeight="1" x14ac:dyDescent="0.3">
      <c r="A9" s="239" t="s">
        <v>110</v>
      </c>
      <c r="B9" s="239"/>
      <c r="C9" s="242" t="s">
        <v>111</v>
      </c>
      <c r="D9" s="242"/>
      <c r="E9" s="111"/>
      <c r="F9" s="242" t="s">
        <v>112</v>
      </c>
      <c r="G9" s="242"/>
      <c r="H9" s="242"/>
    </row>
    <row r="10" spans="1:8" ht="12" customHeight="1" x14ac:dyDescent="0.3">
      <c r="F10" s="239"/>
      <c r="G10" s="239"/>
      <c r="H10" s="239"/>
    </row>
    <row r="11" spans="1:8" ht="18" customHeight="1" x14ac:dyDescent="0.3">
      <c r="A11" s="239" t="s">
        <v>113</v>
      </c>
      <c r="B11" s="239"/>
      <c r="C11" s="242" t="s">
        <v>114</v>
      </c>
      <c r="D11" s="242"/>
      <c r="E11" s="111"/>
      <c r="F11" s="242" t="s">
        <v>115</v>
      </c>
      <c r="G11" s="242"/>
      <c r="H11" s="242"/>
    </row>
    <row r="12" spans="1:8" ht="12" customHeight="1" x14ac:dyDescent="0.3">
      <c r="F12" s="239"/>
      <c r="G12" s="239"/>
      <c r="H12" s="239"/>
    </row>
    <row r="13" spans="1:8" ht="18" customHeight="1" x14ac:dyDescent="0.3">
      <c r="A13" s="239" t="s">
        <v>116</v>
      </c>
      <c r="B13" s="239"/>
      <c r="C13" s="242" t="s">
        <v>117</v>
      </c>
      <c r="D13" s="242"/>
      <c r="E13" s="111"/>
      <c r="F13" s="242" t="s">
        <v>118</v>
      </c>
      <c r="G13" s="242"/>
      <c r="H13" s="242"/>
    </row>
    <row r="14" spans="1:8" ht="12" customHeight="1" x14ac:dyDescent="0.3">
      <c r="F14" s="239"/>
      <c r="G14" s="239"/>
      <c r="H14" s="239"/>
    </row>
    <row r="15" spans="1:8" ht="18" customHeight="1" x14ac:dyDescent="0.3">
      <c r="A15" s="239" t="s">
        <v>119</v>
      </c>
      <c r="B15" s="239"/>
      <c r="C15" s="242" t="s">
        <v>120</v>
      </c>
      <c r="D15" s="242"/>
      <c r="E15" s="111"/>
      <c r="F15" s="245" t="s">
        <v>142</v>
      </c>
      <c r="G15" s="246"/>
      <c r="H15" s="246"/>
    </row>
    <row r="16" spans="1:8" ht="12" customHeight="1" x14ac:dyDescent="0.3">
      <c r="F16" s="239"/>
      <c r="G16" s="239"/>
      <c r="H16" s="239"/>
    </row>
    <row r="17" spans="1:11" ht="18" customHeight="1" x14ac:dyDescent="0.3">
      <c r="A17" s="239" t="s">
        <v>121</v>
      </c>
      <c r="B17" s="239"/>
      <c r="C17" s="242"/>
      <c r="D17" s="242"/>
      <c r="E17" s="111"/>
      <c r="F17" s="247">
        <v>45757</v>
      </c>
      <c r="G17" s="242"/>
      <c r="H17" s="242"/>
    </row>
    <row r="18" spans="1:11" x14ac:dyDescent="0.3">
      <c r="F18" s="110"/>
    </row>
    <row r="19" spans="1:11" s="116" customFormat="1" ht="18" customHeight="1" x14ac:dyDescent="0.25">
      <c r="A19" s="115" t="s">
        <v>170</v>
      </c>
      <c r="F19" s="117"/>
    </row>
    <row r="21" spans="1:11" ht="30.75" customHeight="1" x14ac:dyDescent="0.3">
      <c r="A21" s="118" t="s">
        <v>123</v>
      </c>
      <c r="B21" s="118" t="s">
        <v>124</v>
      </c>
      <c r="C21" s="112"/>
      <c r="D21" s="119" t="s">
        <v>68</v>
      </c>
      <c r="E21" s="243" t="s">
        <v>125</v>
      </c>
      <c r="F21" s="244"/>
      <c r="G21" s="120" t="s">
        <v>126</v>
      </c>
      <c r="H21" s="119" t="s">
        <v>127</v>
      </c>
    </row>
    <row r="22" spans="1:11" x14ac:dyDescent="0.3">
      <c r="A22" s="121">
        <v>0</v>
      </c>
      <c r="B22" s="118"/>
      <c r="D22" s="138" t="s">
        <v>165</v>
      </c>
      <c r="E22" s="249">
        <v>33.49</v>
      </c>
      <c r="F22" s="250"/>
      <c r="G22" s="122">
        <v>25.95</v>
      </c>
      <c r="H22" s="122">
        <f t="shared" ref="H22:H25" si="0">PRODUCT(A22,G22)</f>
        <v>0</v>
      </c>
    </row>
    <row r="23" spans="1:11" x14ac:dyDescent="0.3">
      <c r="A23" s="130">
        <v>0</v>
      </c>
      <c r="B23" s="131"/>
      <c r="C23" s="132"/>
      <c r="D23" s="133" t="s">
        <v>167</v>
      </c>
      <c r="E23" s="251"/>
      <c r="F23" s="252"/>
      <c r="G23" s="134"/>
      <c r="H23" s="134">
        <f t="shared" si="0"/>
        <v>0</v>
      </c>
    </row>
    <row r="24" spans="1:11" x14ac:dyDescent="0.3">
      <c r="A24" s="130">
        <v>0</v>
      </c>
      <c r="B24" s="131"/>
      <c r="C24" s="132"/>
      <c r="D24" s="133" t="s">
        <v>168</v>
      </c>
      <c r="E24" s="251"/>
      <c r="F24" s="252"/>
      <c r="G24" s="134"/>
      <c r="H24" s="134">
        <f t="shared" si="0"/>
        <v>0</v>
      </c>
    </row>
    <row r="25" spans="1:11" x14ac:dyDescent="0.3">
      <c r="A25" s="130">
        <v>0</v>
      </c>
      <c r="B25" s="131"/>
      <c r="C25" s="132"/>
      <c r="D25" s="133" t="s">
        <v>169</v>
      </c>
      <c r="E25" s="251"/>
      <c r="F25" s="252"/>
      <c r="G25" s="134"/>
      <c r="H25" s="134">
        <f t="shared" si="0"/>
        <v>0</v>
      </c>
    </row>
    <row r="26" spans="1:11" ht="46.5" customHeight="1" x14ac:dyDescent="0.4">
      <c r="D26" s="145" t="s">
        <v>166</v>
      </c>
      <c r="G26" s="84" t="s">
        <v>148</v>
      </c>
      <c r="H26" s="129">
        <f>SUM(H22:H25)</f>
        <v>0</v>
      </c>
    </row>
    <row r="27" spans="1:11" ht="31.5" customHeight="1" x14ac:dyDescent="0.3">
      <c r="A27" s="248" t="s">
        <v>234</v>
      </c>
      <c r="B27" s="248"/>
      <c r="C27" s="248"/>
      <c r="D27" s="248"/>
      <c r="E27" s="248"/>
      <c r="F27" s="248"/>
      <c r="G27" s="248"/>
      <c r="H27" s="248"/>
    </row>
    <row r="28" spans="1:11" ht="82.5" customHeight="1" x14ac:dyDescent="0.3">
      <c r="A28" s="123"/>
      <c r="B28" s="123"/>
      <c r="C28" s="123"/>
      <c r="D28" s="123"/>
      <c r="E28" s="123"/>
      <c r="F28" s="123"/>
      <c r="G28" s="123"/>
      <c r="H28" s="123"/>
      <c r="I28" s="123"/>
      <c r="J28" s="123"/>
      <c r="K28" s="123"/>
    </row>
    <row r="29" spans="1:11" x14ac:dyDescent="0.3">
      <c r="A29" s="123"/>
      <c r="B29" s="123"/>
      <c r="C29" s="123"/>
      <c r="D29" s="123"/>
      <c r="E29" s="123"/>
      <c r="F29" s="123"/>
      <c r="G29" s="123"/>
      <c r="H29" s="123"/>
      <c r="I29" s="123"/>
      <c r="J29" s="123"/>
      <c r="K29" s="123"/>
    </row>
  </sheetData>
  <mergeCells count="35">
    <mergeCell ref="A27:H27"/>
    <mergeCell ref="E22:F22"/>
    <mergeCell ref="E23:F23"/>
    <mergeCell ref="E24:F24"/>
    <mergeCell ref="E25:F25"/>
    <mergeCell ref="E21:F21"/>
    <mergeCell ref="F14:H14"/>
    <mergeCell ref="A15:B15"/>
    <mergeCell ref="C15:D15"/>
    <mergeCell ref="F15:H15"/>
    <mergeCell ref="F16:H16"/>
    <mergeCell ref="A17:B17"/>
    <mergeCell ref="C17:D17"/>
    <mergeCell ref="F17:H17"/>
    <mergeCell ref="A13:B13"/>
    <mergeCell ref="C13:D13"/>
    <mergeCell ref="F13:H13"/>
    <mergeCell ref="A7:B7"/>
    <mergeCell ref="C7:D7"/>
    <mergeCell ref="F7:H7"/>
    <mergeCell ref="F8:H8"/>
    <mergeCell ref="A9:B9"/>
    <mergeCell ref="C9:D9"/>
    <mergeCell ref="F9:H9"/>
    <mergeCell ref="F10:H10"/>
    <mergeCell ref="A11:B11"/>
    <mergeCell ref="C11:D11"/>
    <mergeCell ref="F11:H11"/>
    <mergeCell ref="F12:H12"/>
    <mergeCell ref="F6:H6"/>
    <mergeCell ref="A1:H1"/>
    <mergeCell ref="F4:H4"/>
    <mergeCell ref="A5:B5"/>
    <mergeCell ref="C5:D5"/>
    <mergeCell ref="F5:H5"/>
  </mergeCells>
  <hyperlinks>
    <hyperlink ref="F15" r:id="rId1" xr:uid="{00000000-0004-0000-0700-000000000000}"/>
  </hyperlinks>
  <printOptions horizontalCentered="1"/>
  <pageMargins left="0.70866141732283472" right="0.70866141732283472" top="0.59055118110236227" bottom="0.59055118110236227" header="0.31496062992125984" footer="0.31496062992125984"/>
  <pageSetup paperSize="9" scale="80"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37"/>
  <sheetViews>
    <sheetView workbookViewId="0">
      <selection activeCell="B1" sqref="B1"/>
    </sheetView>
  </sheetViews>
  <sheetFormatPr baseColWidth="10" defaultColWidth="11.44140625" defaultRowHeight="14.4" x14ac:dyDescent="0.3"/>
  <cols>
    <col min="1" max="1" width="8.88671875" style="110" customWidth="1"/>
    <col min="2" max="2" width="8.6640625" style="110" customWidth="1"/>
    <col min="3" max="3" width="0.5546875" style="110" customWidth="1"/>
    <col min="4" max="4" width="45.33203125" style="110" customWidth="1"/>
    <col min="5" max="5" width="1.88671875" style="110" customWidth="1"/>
    <col min="6" max="6" width="10.109375" style="112" customWidth="1"/>
    <col min="7" max="7" width="16.6640625" style="110" customWidth="1"/>
    <col min="8" max="8" width="16.88671875" style="110" customWidth="1"/>
    <col min="9" max="16384" width="11.44140625" style="110"/>
  </cols>
  <sheetData>
    <row r="1" spans="1:8" ht="16.8" x14ac:dyDescent="0.3">
      <c r="A1" s="113" t="s">
        <v>238</v>
      </c>
      <c r="B1" s="114"/>
    </row>
    <row r="2" spans="1:8" x14ac:dyDescent="0.3">
      <c r="A2" s="114"/>
      <c r="B2" s="114"/>
    </row>
    <row r="3" spans="1:8" x14ac:dyDescent="0.3">
      <c r="A3" s="114"/>
      <c r="B3" s="114"/>
    </row>
    <row r="4" spans="1:8" ht="22.5" customHeight="1" x14ac:dyDescent="0.3">
      <c r="C4" s="109" t="s">
        <v>102</v>
      </c>
      <c r="D4" s="109"/>
      <c r="F4" s="241" t="s">
        <v>103</v>
      </c>
      <c r="G4" s="241"/>
      <c r="H4" s="241"/>
    </row>
    <row r="5" spans="1:8" ht="18" customHeight="1" x14ac:dyDescent="0.3">
      <c r="A5" s="239" t="s">
        <v>104</v>
      </c>
      <c r="B5" s="239"/>
      <c r="C5" s="242" t="s">
        <v>105</v>
      </c>
      <c r="D5" s="242"/>
      <c r="E5" s="111"/>
      <c r="F5" s="242" t="s">
        <v>106</v>
      </c>
      <c r="G5" s="242"/>
      <c r="H5" s="242"/>
    </row>
    <row r="6" spans="1:8" ht="12" customHeight="1" x14ac:dyDescent="0.3">
      <c r="F6" s="239"/>
      <c r="G6" s="239"/>
      <c r="H6" s="239"/>
    </row>
    <row r="7" spans="1:8" ht="18" customHeight="1" x14ac:dyDescent="0.3">
      <c r="A7" s="239" t="s">
        <v>107</v>
      </c>
      <c r="B7" s="239"/>
      <c r="C7" s="242" t="s">
        <v>108</v>
      </c>
      <c r="D7" s="242"/>
      <c r="E7" s="111"/>
      <c r="F7" s="242" t="s">
        <v>109</v>
      </c>
      <c r="G7" s="242"/>
      <c r="H7" s="242"/>
    </row>
    <row r="8" spans="1:8" ht="12" customHeight="1" x14ac:dyDescent="0.3">
      <c r="F8" s="239"/>
      <c r="G8" s="239"/>
      <c r="H8" s="239"/>
    </row>
    <row r="9" spans="1:8" ht="18" customHeight="1" x14ac:dyDescent="0.3">
      <c r="A9" s="239" t="s">
        <v>110</v>
      </c>
      <c r="B9" s="239"/>
      <c r="C9" s="242" t="s">
        <v>111</v>
      </c>
      <c r="D9" s="242"/>
      <c r="E9" s="111"/>
      <c r="F9" s="242" t="s">
        <v>112</v>
      </c>
      <c r="G9" s="242"/>
      <c r="H9" s="242"/>
    </row>
    <row r="10" spans="1:8" ht="12" customHeight="1" x14ac:dyDescent="0.3">
      <c r="F10" s="239"/>
      <c r="G10" s="239"/>
      <c r="H10" s="239"/>
    </row>
    <row r="11" spans="1:8" ht="18" customHeight="1" x14ac:dyDescent="0.3">
      <c r="A11" s="239" t="s">
        <v>113</v>
      </c>
      <c r="B11" s="239"/>
      <c r="C11" s="242" t="s">
        <v>114</v>
      </c>
      <c r="D11" s="242"/>
      <c r="E11" s="111"/>
      <c r="F11" s="242" t="s">
        <v>115</v>
      </c>
      <c r="G11" s="242"/>
      <c r="H11" s="242"/>
    </row>
    <row r="12" spans="1:8" ht="12" customHeight="1" x14ac:dyDescent="0.3">
      <c r="F12" s="239"/>
      <c r="G12" s="239"/>
      <c r="H12" s="239"/>
    </row>
    <row r="13" spans="1:8" ht="18" customHeight="1" x14ac:dyDescent="0.3">
      <c r="A13" s="239" t="s">
        <v>116</v>
      </c>
      <c r="B13" s="239"/>
      <c r="C13" s="242" t="s">
        <v>117</v>
      </c>
      <c r="D13" s="242"/>
      <c r="E13" s="111"/>
      <c r="F13" s="242" t="s">
        <v>118</v>
      </c>
      <c r="G13" s="242"/>
      <c r="H13" s="242"/>
    </row>
    <row r="14" spans="1:8" ht="12" customHeight="1" x14ac:dyDescent="0.3">
      <c r="F14" s="239"/>
      <c r="G14" s="239"/>
      <c r="H14" s="239"/>
    </row>
    <row r="15" spans="1:8" ht="18" customHeight="1" x14ac:dyDescent="0.3">
      <c r="A15" s="239" t="s">
        <v>119</v>
      </c>
      <c r="B15" s="239"/>
      <c r="C15" s="242" t="s">
        <v>120</v>
      </c>
      <c r="D15" s="242"/>
      <c r="E15" s="111"/>
      <c r="F15" s="245" t="s">
        <v>142</v>
      </c>
      <c r="G15" s="246"/>
      <c r="H15" s="246"/>
    </row>
    <row r="16" spans="1:8" ht="12" customHeight="1" x14ac:dyDescent="0.3">
      <c r="F16" s="239"/>
      <c r="G16" s="239"/>
      <c r="H16" s="239"/>
    </row>
    <row r="17" spans="1:8" ht="18" customHeight="1" x14ac:dyDescent="0.3">
      <c r="A17" s="239" t="s">
        <v>121</v>
      </c>
      <c r="B17" s="239"/>
      <c r="C17" s="242"/>
      <c r="D17" s="242"/>
      <c r="E17" s="111"/>
      <c r="F17" s="247">
        <v>45757</v>
      </c>
      <c r="G17" s="242"/>
      <c r="H17" s="242"/>
    </row>
    <row r="18" spans="1:8" x14ac:dyDescent="0.3">
      <c r="F18" s="110"/>
    </row>
    <row r="19" spans="1:8" s="116" customFormat="1" ht="18" customHeight="1" x14ac:dyDescent="0.25">
      <c r="A19" s="115" t="s">
        <v>122</v>
      </c>
      <c r="F19" s="117"/>
    </row>
    <row r="21" spans="1:8" ht="28.8" x14ac:dyDescent="0.3">
      <c r="A21" s="118" t="s">
        <v>123</v>
      </c>
      <c r="B21" s="118" t="s">
        <v>124</v>
      </c>
      <c r="C21" s="112"/>
      <c r="D21" s="119" t="s">
        <v>68</v>
      </c>
      <c r="E21" s="243" t="s">
        <v>125</v>
      </c>
      <c r="F21" s="244"/>
      <c r="G21" s="120" t="s">
        <v>126</v>
      </c>
      <c r="H21" s="119" t="s">
        <v>127</v>
      </c>
    </row>
    <row r="22" spans="1:8" ht="28.8" x14ac:dyDescent="0.3">
      <c r="A22" s="121">
        <v>0</v>
      </c>
      <c r="B22" s="118" t="s">
        <v>128</v>
      </c>
      <c r="D22" s="120" t="s">
        <v>129</v>
      </c>
      <c r="E22" s="249">
        <v>33.950000000000003</v>
      </c>
      <c r="F22" s="250"/>
      <c r="G22" s="122">
        <v>22.15</v>
      </c>
      <c r="H22" s="122">
        <f t="shared" ref="H22:H33" si="0">PRODUCT(A22,G22)</f>
        <v>0</v>
      </c>
    </row>
    <row r="23" spans="1:8" ht="28.8" x14ac:dyDescent="0.3">
      <c r="A23" s="139">
        <v>0</v>
      </c>
      <c r="B23" s="140" t="s">
        <v>130</v>
      </c>
      <c r="C23" s="141"/>
      <c r="D23" s="146" t="s">
        <v>236</v>
      </c>
      <c r="E23" s="255">
        <v>25</v>
      </c>
      <c r="F23" s="256"/>
      <c r="G23" s="143">
        <v>20.100000000000001</v>
      </c>
      <c r="H23" s="143">
        <f t="shared" si="0"/>
        <v>0</v>
      </c>
    </row>
    <row r="24" spans="1:8" ht="28.8" x14ac:dyDescent="0.3">
      <c r="A24" s="139">
        <v>0</v>
      </c>
      <c r="B24" s="140" t="s">
        <v>131</v>
      </c>
      <c r="C24" s="141"/>
      <c r="D24" s="146" t="s">
        <v>171</v>
      </c>
      <c r="E24" s="255">
        <v>90</v>
      </c>
      <c r="F24" s="256"/>
      <c r="G24" s="143">
        <v>72.099999999999994</v>
      </c>
      <c r="H24" s="143">
        <f t="shared" si="0"/>
        <v>0</v>
      </c>
    </row>
    <row r="25" spans="1:8" ht="28.8" x14ac:dyDescent="0.3">
      <c r="A25" s="139">
        <v>0</v>
      </c>
      <c r="B25" s="140" t="s">
        <v>132</v>
      </c>
      <c r="C25" s="141"/>
      <c r="D25" s="146" t="s">
        <v>237</v>
      </c>
      <c r="E25" s="255">
        <v>14.4</v>
      </c>
      <c r="F25" s="256"/>
      <c r="G25" s="143">
        <v>8.1</v>
      </c>
      <c r="H25" s="143">
        <f t="shared" si="0"/>
        <v>0</v>
      </c>
    </row>
    <row r="26" spans="1:8" ht="46.5" customHeight="1" x14ac:dyDescent="0.3">
      <c r="A26" s="139">
        <v>0</v>
      </c>
      <c r="B26" s="140" t="s">
        <v>133</v>
      </c>
      <c r="C26" s="141"/>
      <c r="D26" s="146" t="s">
        <v>172</v>
      </c>
      <c r="E26" s="255">
        <v>12.9</v>
      </c>
      <c r="F26" s="256"/>
      <c r="G26" s="143">
        <v>9.15</v>
      </c>
      <c r="H26" s="143">
        <f t="shared" si="0"/>
        <v>0</v>
      </c>
    </row>
    <row r="27" spans="1:8" ht="46.5" customHeight="1" x14ac:dyDescent="0.3">
      <c r="A27" s="139">
        <v>0</v>
      </c>
      <c r="B27" s="140" t="s">
        <v>134</v>
      </c>
      <c r="C27" s="141"/>
      <c r="D27" s="146" t="s">
        <v>173</v>
      </c>
      <c r="E27" s="255">
        <v>34.950000000000003</v>
      </c>
      <c r="F27" s="256"/>
      <c r="G27" s="143">
        <v>24.95</v>
      </c>
      <c r="H27" s="143">
        <f t="shared" si="0"/>
        <v>0</v>
      </c>
    </row>
    <row r="28" spans="1:8" ht="46.5" customHeight="1" x14ac:dyDescent="0.3">
      <c r="A28" s="139">
        <v>0</v>
      </c>
      <c r="B28" s="140" t="s">
        <v>135</v>
      </c>
      <c r="C28" s="141"/>
      <c r="D28" s="146" t="s">
        <v>174</v>
      </c>
      <c r="E28" s="255">
        <v>35</v>
      </c>
      <c r="F28" s="256"/>
      <c r="G28" s="143">
        <v>24.95</v>
      </c>
      <c r="H28" s="143">
        <f t="shared" si="0"/>
        <v>0</v>
      </c>
    </row>
    <row r="29" spans="1:8" ht="46.5" customHeight="1" x14ac:dyDescent="0.3">
      <c r="A29" s="139">
        <v>0</v>
      </c>
      <c r="B29" s="140" t="s">
        <v>136</v>
      </c>
      <c r="C29" s="141"/>
      <c r="D29" s="146" t="s">
        <v>175</v>
      </c>
      <c r="E29" s="255">
        <v>74.900000000000006</v>
      </c>
      <c r="F29" s="256"/>
      <c r="G29" s="143">
        <v>50</v>
      </c>
      <c r="H29" s="143">
        <f t="shared" si="0"/>
        <v>0</v>
      </c>
    </row>
    <row r="30" spans="1:8" ht="43.2" x14ac:dyDescent="0.3">
      <c r="A30" s="124">
        <v>0</v>
      </c>
      <c r="B30" s="125" t="s">
        <v>137</v>
      </c>
      <c r="C30" s="126"/>
      <c r="D30" s="127" t="s">
        <v>143</v>
      </c>
      <c r="E30" s="253">
        <v>17.5</v>
      </c>
      <c r="F30" s="254"/>
      <c r="G30" s="128">
        <v>13.2</v>
      </c>
      <c r="H30" s="128">
        <f t="shared" si="0"/>
        <v>0</v>
      </c>
    </row>
    <row r="31" spans="1:8" ht="43.2" x14ac:dyDescent="0.3">
      <c r="A31" s="124">
        <v>0</v>
      </c>
      <c r="B31" s="125" t="s">
        <v>138</v>
      </c>
      <c r="C31" s="126"/>
      <c r="D31" s="127" t="s">
        <v>144</v>
      </c>
      <c r="E31" s="253">
        <v>16.5</v>
      </c>
      <c r="F31" s="254"/>
      <c r="G31" s="128">
        <v>12.45</v>
      </c>
      <c r="H31" s="128">
        <f t="shared" si="0"/>
        <v>0</v>
      </c>
    </row>
    <row r="32" spans="1:8" ht="28.8" x14ac:dyDescent="0.3">
      <c r="A32" s="124">
        <v>0</v>
      </c>
      <c r="B32" s="125" t="s">
        <v>139</v>
      </c>
      <c r="C32" s="126"/>
      <c r="D32" s="127" t="s">
        <v>145</v>
      </c>
      <c r="E32" s="253">
        <v>25</v>
      </c>
      <c r="F32" s="254"/>
      <c r="G32" s="128">
        <v>20</v>
      </c>
      <c r="H32" s="128">
        <f t="shared" si="0"/>
        <v>0</v>
      </c>
    </row>
    <row r="33" spans="1:11" ht="28.8" x14ac:dyDescent="0.3">
      <c r="A33" s="124">
        <v>0</v>
      </c>
      <c r="B33" s="125" t="s">
        <v>140</v>
      </c>
      <c r="C33" s="126"/>
      <c r="D33" s="127" t="s">
        <v>146</v>
      </c>
      <c r="E33" s="253">
        <v>15</v>
      </c>
      <c r="F33" s="254"/>
      <c r="G33" s="128">
        <v>11.25</v>
      </c>
      <c r="H33" s="128">
        <f t="shared" si="0"/>
        <v>0</v>
      </c>
    </row>
    <row r="34" spans="1:11" ht="28.8" x14ac:dyDescent="0.3">
      <c r="A34" s="124">
        <v>0</v>
      </c>
      <c r="B34" s="125" t="s">
        <v>141</v>
      </c>
      <c r="C34" s="126"/>
      <c r="D34" s="127" t="s">
        <v>147</v>
      </c>
      <c r="E34" s="253">
        <v>35</v>
      </c>
      <c r="F34" s="254"/>
      <c r="G34" s="128">
        <v>26.25</v>
      </c>
      <c r="H34" s="128">
        <f>PRODUCT(A34,G34)</f>
        <v>0</v>
      </c>
    </row>
    <row r="35" spans="1:11" ht="31.5" customHeight="1" x14ac:dyDescent="0.3">
      <c r="G35" s="84" t="s">
        <v>148</v>
      </c>
      <c r="H35" s="129">
        <f>SUM(H22:H34)</f>
        <v>0</v>
      </c>
    </row>
    <row r="36" spans="1:11" ht="42.75" customHeight="1" x14ac:dyDescent="0.3">
      <c r="A36" s="248" t="s">
        <v>241</v>
      </c>
      <c r="B36" s="248"/>
      <c r="C36" s="248"/>
      <c r="D36" s="248"/>
      <c r="E36" s="248"/>
      <c r="F36" s="248"/>
      <c r="G36" s="248"/>
      <c r="H36" s="248"/>
      <c r="I36" s="123"/>
      <c r="J36" s="123"/>
      <c r="K36" s="123"/>
    </row>
    <row r="37" spans="1:11" x14ac:dyDescent="0.3">
      <c r="A37" s="123"/>
      <c r="B37" s="123"/>
      <c r="C37" s="123"/>
      <c r="D37" s="123"/>
      <c r="E37" s="123"/>
      <c r="F37" s="123"/>
      <c r="G37" s="123"/>
      <c r="H37" s="123"/>
      <c r="I37" s="123"/>
      <c r="J37" s="123"/>
      <c r="K37" s="123"/>
    </row>
  </sheetData>
  <mergeCells count="43">
    <mergeCell ref="A36:H36"/>
    <mergeCell ref="F4:H4"/>
    <mergeCell ref="A5:B5"/>
    <mergeCell ref="C5:D5"/>
    <mergeCell ref="F5:H5"/>
    <mergeCell ref="F6:H6"/>
    <mergeCell ref="A13:B13"/>
    <mergeCell ref="C13:D13"/>
    <mergeCell ref="F13:H13"/>
    <mergeCell ref="C7:D7"/>
    <mergeCell ref="F7:H7"/>
    <mergeCell ref="F8:H8"/>
    <mergeCell ref="A9:B9"/>
    <mergeCell ref="C9:D9"/>
    <mergeCell ref="F9:H9"/>
    <mergeCell ref="A7:B7"/>
    <mergeCell ref="F10:H10"/>
    <mergeCell ref="A11:B11"/>
    <mergeCell ref="C11:D11"/>
    <mergeCell ref="F11:H11"/>
    <mergeCell ref="F12:H12"/>
    <mergeCell ref="E26:F26"/>
    <mergeCell ref="F14:H14"/>
    <mergeCell ref="A15:B15"/>
    <mergeCell ref="C15:D15"/>
    <mergeCell ref="F15:H15"/>
    <mergeCell ref="F16:H16"/>
    <mergeCell ref="A17:B17"/>
    <mergeCell ref="C17:D17"/>
    <mergeCell ref="F17:H17"/>
    <mergeCell ref="E21:F21"/>
    <mergeCell ref="E22:F22"/>
    <mergeCell ref="E23:F23"/>
    <mergeCell ref="E24:F24"/>
    <mergeCell ref="E25:F25"/>
    <mergeCell ref="E33:F33"/>
    <mergeCell ref="E34:F34"/>
    <mergeCell ref="E27:F27"/>
    <mergeCell ref="E28:F28"/>
    <mergeCell ref="E29:F29"/>
    <mergeCell ref="E30:F30"/>
    <mergeCell ref="E31:F31"/>
    <mergeCell ref="E32:F32"/>
  </mergeCells>
  <hyperlinks>
    <hyperlink ref="F15" r:id="rId1" xr:uid="{00000000-0004-0000-0800-000000000000}"/>
  </hyperlinks>
  <printOptions horizontalCentered="1"/>
  <pageMargins left="0.70866141732283472" right="0.70866141732283472" top="0.59055118110236227" bottom="0.59055118110236227" header="0.31496062992125984" footer="0.31496062992125984"/>
  <pageSetup paperSize="9" scale="80" orientation="portrait"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14</vt:i4>
      </vt:variant>
    </vt:vector>
  </HeadingPairs>
  <TitlesOfParts>
    <vt:vector size="34" baseType="lpstr">
      <vt:lpstr>Seite 1</vt:lpstr>
      <vt:lpstr>Seite 2</vt:lpstr>
      <vt:lpstr>Seite 3</vt:lpstr>
      <vt:lpstr>Seite 4</vt:lpstr>
      <vt:lpstr>Summe Seite 1 bis 4</vt:lpstr>
      <vt:lpstr>Komissionierung</vt:lpstr>
      <vt:lpstr>Online- oder Einzelbestellung</vt:lpstr>
      <vt:lpstr>BeeVital Bestellung SuRo</vt:lpstr>
      <vt:lpstr>Andermatt Bestellung SURO</vt:lpstr>
      <vt:lpstr>Andermatt Bestellung Auerbach</vt:lpstr>
      <vt:lpstr>Andermatt Bestellung Königstein</vt:lpstr>
      <vt:lpstr>Andermatt Bestellung Vilseck</vt:lpstr>
      <vt:lpstr>Serumwerk Bestellung SuRo</vt:lpstr>
      <vt:lpstr>Serumwerk Bestellung Auerbach</vt:lpstr>
      <vt:lpstr>Serumwerk Bestellung Hirschau</vt:lpstr>
      <vt:lpstr>Serumwerk Bestellung Hohenburg</vt:lpstr>
      <vt:lpstr>Serumwerk Bestellung Illschwang</vt:lpstr>
      <vt:lpstr>Serumwerk Bestellung JuraHögen</vt:lpstr>
      <vt:lpstr>Serumwerk Bestellung Neukirchen</vt:lpstr>
      <vt:lpstr>Serumwerk Bestellung Vilseck</vt:lpstr>
      <vt:lpstr>'Andermatt Bestellung Auerbach'!Druckbereich</vt:lpstr>
      <vt:lpstr>'Andermatt Bestellung Königstein'!Druckbereich</vt:lpstr>
      <vt:lpstr>'Andermatt Bestellung SURO'!Druckbereich</vt:lpstr>
      <vt:lpstr>'Andermatt Bestellung Vilseck'!Druckbereich</vt:lpstr>
      <vt:lpstr>'BeeVital Bestellung SuRo'!Druckbereich</vt:lpstr>
      <vt:lpstr>'Online- oder Einzelbestellung'!Druckbereich</vt:lpstr>
      <vt:lpstr>'Serumwerk Bestellung Auerbach'!Druckbereich</vt:lpstr>
      <vt:lpstr>'Serumwerk Bestellung Hirschau'!Druckbereich</vt:lpstr>
      <vt:lpstr>'Serumwerk Bestellung Hohenburg'!Druckbereich</vt:lpstr>
      <vt:lpstr>'Serumwerk Bestellung Illschwang'!Druckbereich</vt:lpstr>
      <vt:lpstr>'Serumwerk Bestellung JuraHögen'!Druckbereich</vt:lpstr>
      <vt:lpstr>'Serumwerk Bestellung Neukirchen'!Druckbereich</vt:lpstr>
      <vt:lpstr>'Serumwerk Bestellung SuRo'!Druckbereich</vt:lpstr>
      <vt:lpstr>'Serumwerk Bestellung Vilseck'!Druckbereich</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Bestellung Varroa Medikamente 2024</dc:title>
  <dc:creator>Matthias Bohmann</dc:creator>
  <cp:keywords>Bienenzuchtverein Sulzbach-Rosenberg</cp:keywords>
  <cp:lastModifiedBy>Matthias Bohmann</cp:lastModifiedBy>
  <cp:revision/>
  <cp:lastPrinted>2024-12-27T15:58:01Z</cp:lastPrinted>
  <dcterms:created xsi:type="dcterms:W3CDTF">2019-05-30T21:13:38Z</dcterms:created>
  <dcterms:modified xsi:type="dcterms:W3CDTF">2025-02-15T15:44:28Z</dcterms:modified>
  <cp:category>Varroabehandlung</cp:category>
</cp:coreProperties>
</file>